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job\"/>
    </mc:Choice>
  </mc:AlternateContent>
  <xr:revisionPtr revIDLastSave="0" documentId="13_ncr:1_{20E1FFBA-B35C-4FA7-B1D8-17E996F8CB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ТКП" sheetId="2" r:id="rId1"/>
  </sheets>
  <definedNames>
    <definedName name="_xlnm._FilterDatabase" localSheetId="0" hidden="1">ТКП!$A$7:$AI$1055</definedName>
  </definedNames>
  <calcPr calcId="191029"/>
</workbook>
</file>

<file path=xl/calcChain.xml><?xml version="1.0" encoding="utf-8"?>
<calcChain xmlns="http://schemas.openxmlformats.org/spreadsheetml/2006/main">
  <c r="V1035" i="2" l="1"/>
  <c r="V1034" i="2"/>
  <c r="Y1034" i="2"/>
  <c r="Z1033" i="2"/>
  <c r="W1033" i="2"/>
  <c r="V1032" i="2"/>
  <c r="Y1032" i="2"/>
  <c r="V1031" i="2"/>
  <c r="Y1031" i="2"/>
  <c r="V1030" i="2"/>
  <c r="W1029" i="2"/>
  <c r="Z1029" i="2"/>
  <c r="V1027" i="2"/>
  <c r="Y1027" i="2"/>
  <c r="V1026" i="2"/>
  <c r="Y1026" i="2"/>
  <c r="V1025" i="2"/>
  <c r="Y1025" i="2"/>
  <c r="V1024" i="2"/>
  <c r="Y1024" i="2"/>
  <c r="V1023" i="2"/>
  <c r="Y1023" i="2"/>
  <c r="V1022" i="2"/>
  <c r="Y1022" i="2"/>
  <c r="V1021" i="2"/>
  <c r="Y1021" i="2"/>
  <c r="V1020" i="2"/>
  <c r="Y1020" i="2"/>
  <c r="V1019" i="2"/>
  <c r="V1018" i="2"/>
  <c r="Y1018" i="2"/>
  <c r="V1017" i="2"/>
  <c r="Y1017" i="2"/>
  <c r="W1016" i="2"/>
  <c r="V1014" i="2"/>
  <c r="Y1014" i="2"/>
  <c r="V1013" i="2"/>
  <c r="W1012" i="2"/>
  <c r="Z1012" i="2"/>
  <c r="V1011" i="2"/>
  <c r="Y1011" i="2"/>
  <c r="V1010" i="2"/>
  <c r="Y1010" i="2"/>
  <c r="W1009" i="2"/>
  <c r="Z1009" i="2"/>
  <c r="V1007" i="2"/>
  <c r="V1006" i="2"/>
  <c r="Y1006" i="2"/>
  <c r="W1005" i="2"/>
  <c r="Z1005" i="2"/>
  <c r="Z1004" i="2" s="1"/>
  <c r="V1002" i="2"/>
  <c r="Y1002" i="2"/>
  <c r="V1001" i="2"/>
  <c r="Y1001" i="2"/>
  <c r="V1000" i="2"/>
  <c r="V999" i="2"/>
  <c r="Y999" i="2"/>
  <c r="W998" i="2"/>
  <c r="Z998" i="2"/>
  <c r="Z997" i="2" s="1"/>
  <c r="V996" i="2"/>
  <c r="V995" i="2"/>
  <c r="Y995" i="2"/>
  <c r="V994" i="2"/>
  <c r="Y994" i="2"/>
  <c r="W993" i="2"/>
  <c r="Z993" i="2"/>
  <c r="V992" i="2"/>
  <c r="Y992" i="2"/>
  <c r="V991" i="2"/>
  <c r="Y991" i="2"/>
  <c r="V990" i="2"/>
  <c r="Y990" i="2"/>
  <c r="W989" i="2"/>
  <c r="V986" i="2"/>
  <c r="Y986" i="2"/>
  <c r="V985" i="2"/>
  <c r="Y985" i="2"/>
  <c r="V984" i="2"/>
  <c r="Y984" i="2"/>
  <c r="V983" i="2"/>
  <c r="W982" i="2"/>
  <c r="Z982" i="2"/>
  <c r="Z981" i="2" s="1"/>
  <c r="V980" i="2"/>
  <c r="Y980" i="2"/>
  <c r="V979" i="2"/>
  <c r="Y979" i="2"/>
  <c r="V978" i="2"/>
  <c r="W977" i="2"/>
  <c r="V975" i="2"/>
  <c r="Y975" i="2"/>
  <c r="V974" i="2"/>
  <c r="Y974" i="2"/>
  <c r="V973" i="2"/>
  <c r="Y973" i="2"/>
  <c r="V972" i="2"/>
  <c r="Y972" i="2"/>
  <c r="V971" i="2"/>
  <c r="Y971" i="2"/>
  <c r="W970" i="2"/>
  <c r="V966" i="2"/>
  <c r="Y966" i="2"/>
  <c r="V965" i="2"/>
  <c r="W964" i="2"/>
  <c r="Z964" i="2"/>
  <c r="Z963" i="2" s="1"/>
  <c r="V962" i="2"/>
  <c r="Y962" i="2"/>
  <c r="V961" i="2"/>
  <c r="V960" i="2"/>
  <c r="Y960" i="2"/>
  <c r="W959" i="2"/>
  <c r="Z959" i="2"/>
  <c r="V958" i="2"/>
  <c r="V957" i="2"/>
  <c r="Y957" i="2"/>
  <c r="W956" i="2"/>
  <c r="V955" i="2"/>
  <c r="Y954" i="2"/>
  <c r="V954" i="2"/>
  <c r="V953" i="2"/>
  <c r="Y953" i="2"/>
  <c r="W952" i="2"/>
  <c r="Z952" i="2"/>
  <c r="V951" i="2"/>
  <c r="Y951" i="2"/>
  <c r="V950" i="2"/>
  <c r="W949" i="2"/>
  <c r="Z949" i="2"/>
  <c r="V946" i="2"/>
  <c r="Y946" i="2"/>
  <c r="V945" i="2"/>
  <c r="Y945" i="2"/>
  <c r="W944" i="2"/>
  <c r="Z944" i="2"/>
  <c r="V943" i="2"/>
  <c r="Y943" i="2"/>
  <c r="V942" i="2"/>
  <c r="Y942" i="2"/>
  <c r="W941" i="2"/>
  <c r="V939" i="2"/>
  <c r="Y939" i="2"/>
  <c r="V938" i="2"/>
  <c r="Y938" i="2"/>
  <c r="V937" i="2"/>
  <c r="W936" i="2"/>
  <c r="Z936" i="2"/>
  <c r="V935" i="2"/>
  <c r="Y935" i="2"/>
  <c r="V934" i="2"/>
  <c r="Y934" i="2"/>
  <c r="V933" i="2"/>
  <c r="Y933" i="2"/>
  <c r="V932" i="2"/>
  <c r="Y932" i="2"/>
  <c r="W931" i="2"/>
  <c r="Z931" i="2"/>
  <c r="V930" i="2"/>
  <c r="Y930" i="2"/>
  <c r="V929" i="2"/>
  <c r="Y929" i="2"/>
  <c r="V928" i="2"/>
  <c r="Y927" i="2"/>
  <c r="V927" i="2"/>
  <c r="W926" i="2"/>
  <c r="Z926" i="2"/>
  <c r="V925" i="2"/>
  <c r="Y925" i="2"/>
  <c r="V924" i="2"/>
  <c r="Y924" i="2"/>
  <c r="V923" i="2"/>
  <c r="Y923" i="2"/>
  <c r="V922" i="2"/>
  <c r="Y922" i="2"/>
  <c r="W921" i="2"/>
  <c r="V918" i="2"/>
  <c r="V917" i="2"/>
  <c r="Y917" i="2"/>
  <c r="V916" i="2"/>
  <c r="Y916" i="2"/>
  <c r="W915" i="2"/>
  <c r="Z915" i="2"/>
  <c r="V914" i="2"/>
  <c r="Y914" i="2"/>
  <c r="V913" i="2"/>
  <c r="Y913" i="2"/>
  <c r="V912" i="2"/>
  <c r="V911" i="2"/>
  <c r="Y911" i="2"/>
  <c r="Z910" i="2"/>
  <c r="W910" i="2"/>
  <c r="V908" i="2"/>
  <c r="W907" i="2"/>
  <c r="Z907" i="2"/>
  <c r="V906" i="2"/>
  <c r="Y906" i="2"/>
  <c r="V905" i="2"/>
  <c r="Y905" i="2"/>
  <c r="V904" i="2"/>
  <c r="Y904" i="2"/>
  <c r="W903" i="2"/>
  <c r="V901" i="2"/>
  <c r="Y901" i="2"/>
  <c r="V900" i="2"/>
  <c r="Y900" i="2"/>
  <c r="V899" i="2"/>
  <c r="Y899" i="2"/>
  <c r="V898" i="2"/>
  <c r="V897" i="2"/>
  <c r="Y897" i="2"/>
  <c r="W896" i="2"/>
  <c r="Z896" i="2"/>
  <c r="V895" i="2"/>
  <c r="Y895" i="2"/>
  <c r="V894" i="2"/>
  <c r="Y894" i="2"/>
  <c r="Y893" i="2"/>
  <c r="V893" i="2"/>
  <c r="V892" i="2"/>
  <c r="Y892" i="2"/>
  <c r="W891" i="2"/>
  <c r="Z891" i="2"/>
  <c r="V890" i="2"/>
  <c r="Y890" i="2"/>
  <c r="V889" i="2"/>
  <c r="Y889" i="2"/>
  <c r="V888" i="2"/>
  <c r="Y888" i="2"/>
  <c r="V887" i="2"/>
  <c r="Y887" i="2"/>
  <c r="V886" i="2"/>
  <c r="W885" i="2"/>
  <c r="Z885" i="2"/>
  <c r="V881" i="2"/>
  <c r="Y881" i="2"/>
  <c r="V880" i="2"/>
  <c r="Y880" i="2"/>
  <c r="V879" i="2"/>
  <c r="Y879" i="2"/>
  <c r="V878" i="2"/>
  <c r="Y878" i="2"/>
  <c r="V877" i="2"/>
  <c r="Y877" i="2"/>
  <c r="V876" i="2"/>
  <c r="Y876" i="2"/>
  <c r="V875" i="2"/>
  <c r="Y875" i="2"/>
  <c r="V874" i="2"/>
  <c r="Y874" i="2"/>
  <c r="V873" i="2"/>
  <c r="Y873" i="2"/>
  <c r="V872" i="2"/>
  <c r="Y872" i="2"/>
  <c r="V871" i="2"/>
  <c r="Y871" i="2"/>
  <c r="V870" i="2"/>
  <c r="W869" i="2"/>
  <c r="V867" i="2"/>
  <c r="Y867" i="2"/>
  <c r="W866" i="2"/>
  <c r="V863" i="2"/>
  <c r="Y863" i="2"/>
  <c r="V862" i="2"/>
  <c r="Y862" i="2"/>
  <c r="V861" i="2"/>
  <c r="Y861" i="2"/>
  <c r="V860" i="2"/>
  <c r="Y860" i="2"/>
  <c r="V859" i="2"/>
  <c r="W858" i="2"/>
  <c r="V856" i="2"/>
  <c r="Y856" i="2"/>
  <c r="V855" i="2"/>
  <c r="Y855" i="2"/>
  <c r="V854" i="2"/>
  <c r="W853" i="2"/>
  <c r="Z853" i="2"/>
  <c r="V852" i="2"/>
  <c r="W851" i="2"/>
  <c r="Z851" i="2"/>
  <c r="V850" i="2"/>
  <c r="Y850" i="2"/>
  <c r="V849" i="2"/>
  <c r="W848" i="2"/>
  <c r="Z848" i="2"/>
  <c r="V847" i="2"/>
  <c r="Y847" i="2"/>
  <c r="V846" i="2"/>
  <c r="Y846" i="2"/>
  <c r="V845" i="2"/>
  <c r="Y845" i="2"/>
  <c r="W844" i="2"/>
  <c r="Z844" i="2"/>
  <c r="V843" i="2"/>
  <c r="Y843" i="2"/>
  <c r="V842" i="2"/>
  <c r="V841" i="2"/>
  <c r="Y841" i="2"/>
  <c r="W840" i="2"/>
  <c r="Z840" i="2"/>
  <c r="Y838" i="2"/>
  <c r="V838" i="2"/>
  <c r="W837" i="2"/>
  <c r="Z837" i="2"/>
  <c r="V837" i="2"/>
  <c r="V836" i="2"/>
  <c r="Y836" i="2"/>
  <c r="V835" i="2"/>
  <c r="Y835" i="2"/>
  <c r="V834" i="2"/>
  <c r="W833" i="2"/>
  <c r="V832" i="2"/>
  <c r="Y832" i="2"/>
  <c r="V831" i="2"/>
  <c r="Y831" i="2"/>
  <c r="V830" i="2"/>
  <c r="Y830" i="2"/>
  <c r="V829" i="2"/>
  <c r="Y829" i="2"/>
  <c r="V828" i="2"/>
  <c r="Y828" i="2"/>
  <c r="W827" i="2"/>
  <c r="Z827" i="2"/>
  <c r="V825" i="2"/>
  <c r="Y825" i="2"/>
  <c r="V824" i="2"/>
  <c r="Y824" i="2"/>
  <c r="W823" i="2"/>
  <c r="Z823" i="2"/>
  <c r="V822" i="2"/>
  <c r="Y822" i="2"/>
  <c r="V821" i="2"/>
  <c r="W820" i="2"/>
  <c r="V819" i="2"/>
  <c r="Y819" i="2"/>
  <c r="V818" i="2"/>
  <c r="Y818" i="2"/>
  <c r="W817" i="2"/>
  <c r="Z817" i="2"/>
  <c r="V816" i="2"/>
  <c r="Y816" i="2"/>
  <c r="V815" i="2"/>
  <c r="Y815" i="2"/>
  <c r="V814" i="2"/>
  <c r="Y814" i="2"/>
  <c r="V813" i="2"/>
  <c r="Y813" i="2"/>
  <c r="W812" i="2"/>
  <c r="Z812" i="2"/>
  <c r="V811" i="2"/>
  <c r="Y811" i="2"/>
  <c r="V810" i="2"/>
  <c r="V809" i="2"/>
  <c r="Y809" i="2"/>
  <c r="W808" i="2"/>
  <c r="Z808" i="2"/>
  <c r="V807" i="2"/>
  <c r="Y807" i="2"/>
  <c r="V806" i="2"/>
  <c r="Y806" i="2"/>
  <c r="V805" i="2"/>
  <c r="Y805" i="2"/>
  <c r="W804" i="2"/>
  <c r="Z804" i="2"/>
  <c r="V803" i="2"/>
  <c r="V802" i="2"/>
  <c r="Y802" i="2"/>
  <c r="V801" i="2"/>
  <c r="Y801" i="2"/>
  <c r="W800" i="2"/>
  <c r="Z800" i="2"/>
  <c r="V799" i="2"/>
  <c r="Y799" i="2"/>
  <c r="V798" i="2"/>
  <c r="V797" i="2"/>
  <c r="Y797" i="2"/>
  <c r="W796" i="2"/>
  <c r="Z796" i="2"/>
  <c r="V793" i="2"/>
  <c r="Y793" i="2"/>
  <c r="V792" i="2"/>
  <c r="Y792" i="2"/>
  <c r="V791" i="2"/>
  <c r="Y791" i="2"/>
  <c r="V790" i="2"/>
  <c r="Y790" i="2"/>
  <c r="V789" i="2"/>
  <c r="Y789" i="2"/>
  <c r="V788" i="2"/>
  <c r="Y788" i="2"/>
  <c r="V787" i="2"/>
  <c r="W786" i="2"/>
  <c r="Z786" i="2"/>
  <c r="V785" i="2"/>
  <c r="Y785" i="2"/>
  <c r="V784" i="2"/>
  <c r="Y784" i="2"/>
  <c r="V783" i="2"/>
  <c r="Y783" i="2"/>
  <c r="V782" i="2"/>
  <c r="W781" i="2"/>
  <c r="Z781" i="2"/>
  <c r="V780" i="2"/>
  <c r="V779" i="2"/>
  <c r="Y779" i="2"/>
  <c r="V778" i="2"/>
  <c r="Y778" i="2"/>
  <c r="W777" i="2"/>
  <c r="Z777" i="2"/>
  <c r="V776" i="2"/>
  <c r="Y776" i="2"/>
  <c r="V775" i="2"/>
  <c r="Y775" i="2"/>
  <c r="V774" i="2"/>
  <c r="W773" i="2"/>
  <c r="V771" i="2"/>
  <c r="V770" i="2"/>
  <c r="Y770" i="2"/>
  <c r="V769" i="2"/>
  <c r="Y769" i="2"/>
  <c r="W768" i="2"/>
  <c r="V766" i="2"/>
  <c r="Y766" i="2"/>
  <c r="V765" i="2"/>
  <c r="Y765" i="2"/>
  <c r="V764" i="2"/>
  <c r="Y764" i="2"/>
  <c r="V763" i="2"/>
  <c r="Y763" i="2"/>
  <c r="V762" i="2"/>
  <c r="Y762" i="2"/>
  <c r="W761" i="2"/>
  <c r="Z761" i="2"/>
  <c r="V760" i="2"/>
  <c r="Y760" i="2"/>
  <c r="V759" i="2"/>
  <c r="Y759" i="2"/>
  <c r="V758" i="2"/>
  <c r="Y758" i="2"/>
  <c r="V757" i="2"/>
  <c r="Y757" i="2"/>
  <c r="V756" i="2"/>
  <c r="Y756" i="2"/>
  <c r="W755" i="2"/>
  <c r="Z755" i="2"/>
  <c r="V754" i="2"/>
  <c r="Y754" i="2"/>
  <c r="V753" i="2"/>
  <c r="Y753" i="2"/>
  <c r="V752" i="2"/>
  <c r="Y752" i="2"/>
  <c r="V751" i="2"/>
  <c r="V750" i="2"/>
  <c r="Y750" i="2"/>
  <c r="W749" i="2"/>
  <c r="V744" i="2"/>
  <c r="W743" i="2"/>
  <c r="Z743" i="2"/>
  <c r="V742" i="2"/>
  <c r="Y742" i="2"/>
  <c r="W741" i="2"/>
  <c r="Z741" i="2"/>
  <c r="Y740" i="2"/>
  <c r="V740" i="2"/>
  <c r="V739" i="2"/>
  <c r="Y739" i="2"/>
  <c r="V738" i="2"/>
  <c r="W737" i="2"/>
  <c r="Z737" i="2"/>
  <c r="V735" i="2"/>
  <c r="Y735" i="2"/>
  <c r="V734" i="2"/>
  <c r="Y734" i="2"/>
  <c r="V733" i="2"/>
  <c r="Y733" i="2"/>
  <c r="Y732" i="2"/>
  <c r="V732" i="2"/>
  <c r="V731" i="2"/>
  <c r="Y731" i="2"/>
  <c r="W730" i="2"/>
  <c r="Z730" i="2"/>
  <c r="V729" i="2"/>
  <c r="W728" i="2"/>
  <c r="Z728" i="2"/>
  <c r="V724" i="2"/>
  <c r="V723" i="2"/>
  <c r="W723" i="2"/>
  <c r="Z723" i="2"/>
  <c r="V722" i="2"/>
  <c r="W721" i="2"/>
  <c r="Z721" i="2"/>
  <c r="V720" i="2"/>
  <c r="Z719" i="2"/>
  <c r="W719" i="2"/>
  <c r="Y718" i="2"/>
  <c r="V718" i="2"/>
  <c r="V717" i="2"/>
  <c r="W716" i="2"/>
  <c r="Z716" i="2"/>
  <c r="V715" i="2"/>
  <c r="Y715" i="2"/>
  <c r="V714" i="2"/>
  <c r="Y714" i="2"/>
  <c r="W713" i="2"/>
  <c r="Z713" i="2"/>
  <c r="V711" i="2"/>
  <c r="V710" i="2"/>
  <c r="Y710" i="2"/>
  <c r="W709" i="2"/>
  <c r="Z709" i="2"/>
  <c r="V708" i="2"/>
  <c r="V707" i="2"/>
  <c r="Y707" i="2"/>
  <c r="W706" i="2"/>
  <c r="Z706" i="2"/>
  <c r="V705" i="2"/>
  <c r="V704" i="2"/>
  <c r="Y704" i="2"/>
  <c r="W703" i="2"/>
  <c r="Y702" i="2"/>
  <c r="V702" i="2"/>
  <c r="V701" i="2"/>
  <c r="Y701" i="2"/>
  <c r="W700" i="2"/>
  <c r="Z700" i="2"/>
  <c r="V697" i="2"/>
  <c r="W696" i="2"/>
  <c r="Z696" i="2"/>
  <c r="V695" i="2"/>
  <c r="Y695" i="2"/>
  <c r="V694" i="2"/>
  <c r="Y694" i="2"/>
  <c r="W693" i="2"/>
  <c r="Z693" i="2"/>
  <c r="V692" i="2"/>
  <c r="Y692" i="2"/>
  <c r="V691" i="2"/>
  <c r="Y691" i="2"/>
  <c r="W690" i="2"/>
  <c r="Z690" i="2"/>
  <c r="V689" i="2"/>
  <c r="Y689" i="2"/>
  <c r="V688" i="2"/>
  <c r="Y688" i="2"/>
  <c r="V687" i="2"/>
  <c r="Y687" i="2"/>
  <c r="V686" i="2"/>
  <c r="W685" i="2"/>
  <c r="Z685" i="2"/>
  <c r="Y683" i="2"/>
  <c r="V683" i="2"/>
  <c r="V682" i="2"/>
  <c r="Y682" i="2"/>
  <c r="V681" i="2"/>
  <c r="Y681" i="2"/>
  <c r="V680" i="2"/>
  <c r="Y680" i="2"/>
  <c r="W679" i="2"/>
  <c r="Z679" i="2"/>
  <c r="V678" i="2"/>
  <c r="Y678" i="2"/>
  <c r="V677" i="2"/>
  <c r="W676" i="2"/>
  <c r="Z676" i="2"/>
  <c r="V675" i="2"/>
  <c r="Y675" i="2"/>
  <c r="V674" i="2"/>
  <c r="Y674" i="2"/>
  <c r="V673" i="2"/>
  <c r="Y673" i="2"/>
  <c r="W672" i="2"/>
  <c r="Z672" i="2"/>
  <c r="V671" i="2"/>
  <c r="Y671" i="2"/>
  <c r="V670" i="2"/>
  <c r="Y670" i="2"/>
  <c r="V669" i="2"/>
  <c r="W668" i="2"/>
  <c r="Z668" i="2"/>
  <c r="V667" i="2"/>
  <c r="Y667" i="2"/>
  <c r="V666" i="2"/>
  <c r="V665" i="2"/>
  <c r="Y665" i="2"/>
  <c r="W664" i="2"/>
  <c r="Z664" i="2"/>
  <c r="V663" i="2"/>
  <c r="Y663" i="2"/>
  <c r="V662" i="2"/>
  <c r="Y662" i="2"/>
  <c r="V661" i="2"/>
  <c r="Y661" i="2"/>
  <c r="W660" i="2"/>
  <c r="Z660" i="2"/>
  <c r="V659" i="2"/>
  <c r="Y659" i="2"/>
  <c r="Y658" i="2"/>
  <c r="V658" i="2"/>
  <c r="W657" i="2"/>
  <c r="Z657" i="2"/>
  <c r="V656" i="2"/>
  <c r="Y656" i="2"/>
  <c r="Y655" i="2"/>
  <c r="V655" i="2"/>
  <c r="W654" i="2"/>
  <c r="Z654" i="2"/>
  <c r="V653" i="2"/>
  <c r="V652" i="2"/>
  <c r="Y652" i="2"/>
  <c r="W651" i="2"/>
  <c r="Z651" i="2"/>
  <c r="V650" i="2"/>
  <c r="Y650" i="2"/>
  <c r="V649" i="2"/>
  <c r="W648" i="2"/>
  <c r="Z648" i="2"/>
  <c r="V645" i="2"/>
  <c r="Y645" i="2"/>
  <c r="V644" i="2"/>
  <c r="Y644" i="2"/>
  <c r="V643" i="2"/>
  <c r="W642" i="2"/>
  <c r="Z642" i="2"/>
  <c r="V641" i="2"/>
  <c r="W640" i="2"/>
  <c r="Z640" i="2"/>
  <c r="Z639" i="2" s="1"/>
  <c r="V638" i="2"/>
  <c r="Y638" i="2"/>
  <c r="W637" i="2"/>
  <c r="Z637" i="2"/>
  <c r="V636" i="2"/>
  <c r="W635" i="2"/>
  <c r="Z635" i="2"/>
  <c r="W634" i="2"/>
  <c r="U634" i="2"/>
  <c r="X634" i="2"/>
  <c r="V633" i="2"/>
  <c r="Y633" i="2"/>
  <c r="V632" i="2"/>
  <c r="W631" i="2"/>
  <c r="Z631" i="2"/>
  <c r="V630" i="2"/>
  <c r="Y630" i="2"/>
  <c r="W629" i="2"/>
  <c r="Z629" i="2"/>
  <c r="X629" i="2"/>
  <c r="V628" i="2"/>
  <c r="V627" i="2"/>
  <c r="Y627" i="2"/>
  <c r="W626" i="2"/>
  <c r="Z626" i="2"/>
  <c r="V624" i="2"/>
  <c r="Y624" i="2"/>
  <c r="V623" i="2"/>
  <c r="Y623" i="2"/>
  <c r="V622" i="2"/>
  <c r="Y622" i="2"/>
  <c r="V621" i="2"/>
  <c r="Y621" i="2"/>
  <c r="V620" i="2"/>
  <c r="W619" i="2"/>
  <c r="Z619" i="2"/>
  <c r="V618" i="2"/>
  <c r="Y618" i="2"/>
  <c r="V617" i="2"/>
  <c r="Y617" i="2"/>
  <c r="Y616" i="2"/>
  <c r="V616" i="2"/>
  <c r="V615" i="2"/>
  <c r="Y615" i="2"/>
  <c r="V614" i="2"/>
  <c r="W613" i="2"/>
  <c r="Z613" i="2"/>
  <c r="V612" i="2"/>
  <c r="Y612" i="2"/>
  <c r="V611" i="2"/>
  <c r="Y611" i="2"/>
  <c r="V610" i="2"/>
  <c r="V609" i="2"/>
  <c r="Y609" i="2"/>
  <c r="V608" i="2"/>
  <c r="Y608" i="2"/>
  <c r="W607" i="2"/>
  <c r="Z607" i="2"/>
  <c r="V606" i="2"/>
  <c r="Y606" i="2"/>
  <c r="V605" i="2"/>
  <c r="Y605" i="2"/>
  <c r="Y604" i="2"/>
  <c r="V604" i="2"/>
  <c r="V603" i="2"/>
  <c r="Y603" i="2"/>
  <c r="V602" i="2"/>
  <c r="W601" i="2"/>
  <c r="Z601" i="2"/>
  <c r="V600" i="2"/>
  <c r="W599" i="2"/>
  <c r="Z599" i="2"/>
  <c r="V598" i="2"/>
  <c r="W597" i="2"/>
  <c r="Z597" i="2"/>
  <c r="V596" i="2"/>
  <c r="Y596" i="2"/>
  <c r="W595" i="2"/>
  <c r="Z595" i="2"/>
  <c r="V594" i="2"/>
  <c r="W593" i="2"/>
  <c r="Z593" i="2"/>
  <c r="V592" i="2"/>
  <c r="W591" i="2"/>
  <c r="Z591" i="2"/>
  <c r="V590" i="2"/>
  <c r="W589" i="2"/>
  <c r="V584" i="2"/>
  <c r="W583" i="2"/>
  <c r="Z583" i="2"/>
  <c r="Z582" i="2" s="1"/>
  <c r="V581" i="2"/>
  <c r="Y580" i="2"/>
  <c r="V580" i="2"/>
  <c r="W579" i="2"/>
  <c r="V578" i="2"/>
  <c r="Y578" i="2"/>
  <c r="V577" i="2"/>
  <c r="Y577" i="2"/>
  <c r="W576" i="2"/>
  <c r="Z576" i="2"/>
  <c r="V574" i="2"/>
  <c r="Y574" i="2"/>
  <c r="V573" i="2"/>
  <c r="W572" i="2"/>
  <c r="Z572" i="2"/>
  <c r="V571" i="2"/>
  <c r="V570" i="2"/>
  <c r="Y570" i="2"/>
  <c r="W569" i="2"/>
  <c r="Z569" i="2"/>
  <c r="V568" i="2"/>
  <c r="Y568" i="2"/>
  <c r="V567" i="2"/>
  <c r="W566" i="2"/>
  <c r="Z566" i="2"/>
  <c r="V565" i="2"/>
  <c r="Y565" i="2"/>
  <c r="V564" i="2"/>
  <c r="W563" i="2"/>
  <c r="V560" i="2"/>
  <c r="Y560" i="2"/>
  <c r="V559" i="2"/>
  <c r="W558" i="2"/>
  <c r="Z558" i="2"/>
  <c r="V557" i="2"/>
  <c r="Y557" i="2"/>
  <c r="V556" i="2"/>
  <c r="Y556" i="2"/>
  <c r="W555" i="2"/>
  <c r="V553" i="2"/>
  <c r="Y553" i="2"/>
  <c r="V552" i="2"/>
  <c r="Y552" i="2"/>
  <c r="V551" i="2"/>
  <c r="W550" i="2"/>
  <c r="Z550" i="2"/>
  <c r="V549" i="2"/>
  <c r="Y549" i="2"/>
  <c r="V548" i="2"/>
  <c r="Y548" i="2"/>
  <c r="V547" i="2"/>
  <c r="Y547" i="2"/>
  <c r="V546" i="2"/>
  <c r="Y546" i="2"/>
  <c r="W545" i="2"/>
  <c r="Z545" i="2"/>
  <c r="Y544" i="2"/>
  <c r="V544" i="2"/>
  <c r="V543" i="2"/>
  <c r="U542" i="2"/>
  <c r="W542" i="2"/>
  <c r="Z542" i="2"/>
  <c r="V541" i="2"/>
  <c r="Y541" i="2"/>
  <c r="V540" i="2"/>
  <c r="Y540" i="2"/>
  <c r="W539" i="2"/>
  <c r="Z539" i="2"/>
  <c r="V539" i="2"/>
  <c r="V538" i="2"/>
  <c r="Y538" i="2"/>
  <c r="V537" i="2"/>
  <c r="Y537" i="2"/>
  <c r="V536" i="2"/>
  <c r="W535" i="2"/>
  <c r="Z535" i="2"/>
  <c r="V534" i="2"/>
  <c r="Y534" i="2"/>
  <c r="V533" i="2"/>
  <c r="Y533" i="2"/>
  <c r="V532" i="2"/>
  <c r="Y532" i="2"/>
  <c r="W531" i="2"/>
  <c r="Z531" i="2"/>
  <c r="V530" i="2"/>
  <c r="Y530" i="2"/>
  <c r="V529" i="2"/>
  <c r="Y529" i="2"/>
  <c r="V528" i="2"/>
  <c r="Y528" i="2"/>
  <c r="W527" i="2"/>
  <c r="Z527" i="2"/>
  <c r="V526" i="2"/>
  <c r="Y526" i="2"/>
  <c r="V525" i="2"/>
  <c r="Y525" i="2"/>
  <c r="V524" i="2"/>
  <c r="W523" i="2"/>
  <c r="Z523" i="2"/>
  <c r="V520" i="2"/>
  <c r="V519" i="2"/>
  <c r="Y519" i="2"/>
  <c r="W518" i="2"/>
  <c r="V517" i="2"/>
  <c r="Y517" i="2"/>
  <c r="V516" i="2"/>
  <c r="W515" i="2"/>
  <c r="Z515" i="2"/>
  <c r="V513" i="2"/>
  <c r="Y513" i="2"/>
  <c r="V512" i="2"/>
  <c r="Y512" i="2"/>
  <c r="V511" i="2"/>
  <c r="Y511" i="2"/>
  <c r="V510" i="2"/>
  <c r="Y510" i="2"/>
  <c r="W509" i="2"/>
  <c r="Z509" i="2"/>
  <c r="V508" i="2"/>
  <c r="Y508" i="2"/>
  <c r="V507" i="2"/>
  <c r="Y507" i="2"/>
  <c r="V506" i="2"/>
  <c r="Y506" i="2"/>
  <c r="V505" i="2"/>
  <c r="Y505" i="2"/>
  <c r="V504" i="2"/>
  <c r="W503" i="2"/>
  <c r="Z503" i="2"/>
  <c r="V502" i="2"/>
  <c r="Y502" i="2"/>
  <c r="W501" i="2"/>
  <c r="Z501" i="2"/>
  <c r="V500" i="2"/>
  <c r="W499" i="2"/>
  <c r="Z499" i="2"/>
  <c r="V498" i="2"/>
  <c r="Y498" i="2"/>
  <c r="V497" i="2"/>
  <c r="V496" i="2"/>
  <c r="Y496" i="2"/>
  <c r="W495" i="2"/>
  <c r="Z495" i="2"/>
  <c r="V494" i="2"/>
  <c r="Y494" i="2"/>
  <c r="Y493" i="2"/>
  <c r="V493" i="2"/>
  <c r="V492" i="2"/>
  <c r="W491" i="2"/>
  <c r="V490" i="2"/>
  <c r="Y490" i="2"/>
  <c r="V489" i="2"/>
  <c r="V488" i="2"/>
  <c r="Y488" i="2"/>
  <c r="W487" i="2"/>
  <c r="Z487" i="2"/>
  <c r="Y483" i="2"/>
  <c r="V483" i="2"/>
  <c r="W482" i="2"/>
  <c r="Z482" i="2"/>
  <c r="V481" i="2"/>
  <c r="W480" i="2"/>
  <c r="V478" i="2"/>
  <c r="Y478" i="2"/>
  <c r="W477" i="2"/>
  <c r="Z477" i="2"/>
  <c r="Z476" i="2" s="1"/>
  <c r="V475" i="2"/>
  <c r="Y475" i="2"/>
  <c r="V474" i="2"/>
  <c r="Y474" i="2"/>
  <c r="W473" i="2"/>
  <c r="V471" i="2"/>
  <c r="Y471" i="2"/>
  <c r="V470" i="2"/>
  <c r="Y470" i="2"/>
  <c r="W469" i="2"/>
  <c r="Z469" i="2"/>
  <c r="V468" i="2"/>
  <c r="V467" i="2"/>
  <c r="Y467" i="2"/>
  <c r="W466" i="2"/>
  <c r="V463" i="2"/>
  <c r="Y463" i="2"/>
  <c r="W462" i="2"/>
  <c r="Z462" i="2"/>
  <c r="V461" i="2"/>
  <c r="Y461" i="2"/>
  <c r="V460" i="2"/>
  <c r="Y460" i="2"/>
  <c r="V459" i="2"/>
  <c r="Y459" i="2"/>
  <c r="V458" i="2"/>
  <c r="Y458" i="2"/>
  <c r="V457" i="2"/>
  <c r="Y457" i="2"/>
  <c r="W456" i="2"/>
  <c r="Z456" i="2"/>
  <c r="V454" i="2"/>
  <c r="V453" i="2"/>
  <c r="Y453" i="2"/>
  <c r="W452" i="2"/>
  <c r="Z452" i="2"/>
  <c r="V451" i="2"/>
  <c r="Y451" i="2"/>
  <c r="V450" i="2"/>
  <c r="Y450" i="2"/>
  <c r="V449" i="2"/>
  <c r="Y449" i="2"/>
  <c r="W448" i="2"/>
  <c r="Z448" i="2"/>
  <c r="V447" i="2"/>
  <c r="Y447" i="2"/>
  <c r="V446" i="2"/>
  <c r="V445" i="2"/>
  <c r="Y445" i="2"/>
  <c r="W444" i="2"/>
  <c r="Z444" i="2"/>
  <c r="V443" i="2"/>
  <c r="Y443" i="2"/>
  <c r="V442" i="2"/>
  <c r="V441" i="2"/>
  <c r="Y441" i="2"/>
  <c r="W440" i="2"/>
  <c r="Z440" i="2"/>
  <c r="V439" i="2"/>
  <c r="Y439" i="2"/>
  <c r="V438" i="2"/>
  <c r="Y438" i="2"/>
  <c r="V437" i="2"/>
  <c r="Y437" i="2"/>
  <c r="W436" i="2"/>
  <c r="Z436" i="2"/>
  <c r="V434" i="2"/>
  <c r="Y434" i="2"/>
  <c r="V433" i="2"/>
  <c r="W432" i="2"/>
  <c r="V431" i="2"/>
  <c r="Y431" i="2"/>
  <c r="V430" i="2"/>
  <c r="Y430" i="2"/>
  <c r="W429" i="2"/>
  <c r="Z429" i="2"/>
  <c r="V428" i="2"/>
  <c r="Y428" i="2"/>
  <c r="V427" i="2"/>
  <c r="Y427" i="2"/>
  <c r="W426" i="2"/>
  <c r="Z426" i="2"/>
  <c r="V424" i="2"/>
  <c r="V423" i="2"/>
  <c r="Y423" i="2"/>
  <c r="W422" i="2"/>
  <c r="Z422" i="2"/>
  <c r="V421" i="2"/>
  <c r="Y421" i="2"/>
  <c r="V420" i="2"/>
  <c r="Y420" i="2"/>
  <c r="V419" i="2"/>
  <c r="Y419" i="2"/>
  <c r="V418" i="2"/>
  <c r="Y418" i="2"/>
  <c r="W417" i="2"/>
  <c r="Z417" i="2"/>
  <c r="V416" i="2"/>
  <c r="Y416" i="2"/>
  <c r="V415" i="2"/>
  <c r="Y415" i="2"/>
  <c r="V414" i="2"/>
  <c r="W413" i="2"/>
  <c r="Z413" i="2"/>
  <c r="V412" i="2"/>
  <c r="Y412" i="2"/>
  <c r="V411" i="2"/>
  <c r="Y411" i="2"/>
  <c r="Y410" i="2"/>
  <c r="V410" i="2"/>
  <c r="W409" i="2"/>
  <c r="V408" i="2"/>
  <c r="Y408" i="2"/>
  <c r="V407" i="2"/>
  <c r="Y407" i="2"/>
  <c r="V406" i="2"/>
  <c r="Y406" i="2"/>
  <c r="W405" i="2"/>
  <c r="Z405" i="2"/>
  <c r="V404" i="2"/>
  <c r="Y404" i="2"/>
  <c r="V403" i="2"/>
  <c r="W402" i="2"/>
  <c r="Z402" i="2"/>
  <c r="V399" i="2"/>
  <c r="Y399" i="2"/>
  <c r="V398" i="2"/>
  <c r="V397" i="2"/>
  <c r="Y397" i="2"/>
  <c r="W396" i="2"/>
  <c r="Z396" i="2"/>
  <c r="V395" i="2"/>
  <c r="Y395" i="2"/>
  <c r="V394" i="2"/>
  <c r="Y394" i="2"/>
  <c r="V393" i="2"/>
  <c r="Y393" i="2"/>
  <c r="V392" i="2"/>
  <c r="W391" i="2"/>
  <c r="V389" i="2"/>
  <c r="Y389" i="2"/>
  <c r="V388" i="2"/>
  <c r="Y388" i="2"/>
  <c r="V387" i="2"/>
  <c r="Y387" i="2"/>
  <c r="V386" i="2"/>
  <c r="Y386" i="2"/>
  <c r="V385" i="2"/>
  <c r="W384" i="2"/>
  <c r="Z384" i="2"/>
  <c r="V383" i="2"/>
  <c r="Y383" i="2"/>
  <c r="V382" i="2"/>
  <c r="Y382" i="2"/>
  <c r="W381" i="2"/>
  <c r="Y377" i="2"/>
  <c r="V377" i="2"/>
  <c r="V376" i="2"/>
  <c r="W375" i="2"/>
  <c r="Z375" i="2"/>
  <c r="Z374" i="2" s="1"/>
  <c r="V373" i="2"/>
  <c r="Y373" i="2"/>
  <c r="V372" i="2"/>
  <c r="Y372" i="2"/>
  <c r="W371" i="2"/>
  <c r="Z371" i="2"/>
  <c r="V370" i="2"/>
  <c r="Y370" i="2"/>
  <c r="V369" i="2"/>
  <c r="W368" i="2"/>
  <c r="Z368" i="2"/>
  <c r="V365" i="2"/>
  <c r="V364" i="2"/>
  <c r="Y364" i="2"/>
  <c r="W363" i="2"/>
  <c r="Z363" i="2"/>
  <c r="V362" i="2"/>
  <c r="V361" i="2"/>
  <c r="Y361" i="2"/>
  <c r="W360" i="2"/>
  <c r="V358" i="2"/>
  <c r="Y358" i="2"/>
  <c r="V357" i="2"/>
  <c r="V356" i="2"/>
  <c r="Y356" i="2"/>
  <c r="W355" i="2"/>
  <c r="Z355" i="2"/>
  <c r="V354" i="2"/>
  <c r="Y354" i="2"/>
  <c r="Y353" i="2"/>
  <c r="V353" i="2"/>
  <c r="Y352" i="2"/>
  <c r="V352" i="2"/>
  <c r="W351" i="2"/>
  <c r="Z351" i="2"/>
  <c r="V350" i="2"/>
  <c r="Y350" i="2"/>
  <c r="V349" i="2"/>
  <c r="Y349" i="2"/>
  <c r="W348" i="2"/>
  <c r="Z348" i="2"/>
  <c r="V347" i="2"/>
  <c r="Y347" i="2"/>
  <c r="V346" i="2"/>
  <c r="Y346" i="2"/>
  <c r="W345" i="2"/>
  <c r="Z345" i="2"/>
  <c r="V344" i="2"/>
  <c r="V343" i="2"/>
  <c r="Y343" i="2"/>
  <c r="W342" i="2"/>
  <c r="Y341" i="2"/>
  <c r="V341" i="2"/>
  <c r="V340" i="2"/>
  <c r="Y340" i="2"/>
  <c r="W339" i="2"/>
  <c r="Z339" i="2"/>
  <c r="V338" i="2"/>
  <c r="Y338" i="2"/>
  <c r="Y337" i="2"/>
  <c r="V337" i="2"/>
  <c r="V336" i="2"/>
  <c r="Y336" i="2"/>
  <c r="W335" i="2"/>
  <c r="Z335" i="2"/>
  <c r="V332" i="2"/>
  <c r="Y332" i="2"/>
  <c r="V331" i="2"/>
  <c r="Y331" i="2"/>
  <c r="W330" i="2"/>
  <c r="Z330" i="2"/>
  <c r="Y329" i="2"/>
  <c r="V329" i="2"/>
  <c r="V328" i="2"/>
  <c r="Y328" i="2"/>
  <c r="V327" i="2"/>
  <c r="Y327" i="2"/>
  <c r="W326" i="2"/>
  <c r="V325" i="2"/>
  <c r="Y325" i="2"/>
  <c r="V324" i="2"/>
  <c r="Y324" i="2"/>
  <c r="V323" i="2"/>
  <c r="Y323" i="2"/>
  <c r="V322" i="2"/>
  <c r="Y322" i="2"/>
  <c r="W321" i="2"/>
  <c r="Z321" i="2"/>
  <c r="V319" i="2"/>
  <c r="Y319" i="2"/>
  <c r="V318" i="2"/>
  <c r="Y318" i="2"/>
  <c r="V317" i="2"/>
  <c r="Y317" i="2"/>
  <c r="V316" i="2"/>
  <c r="Y316" i="2"/>
  <c r="Y315" i="2"/>
  <c r="V315" i="2"/>
  <c r="W314" i="2"/>
  <c r="Z314" i="2"/>
  <c r="V313" i="2"/>
  <c r="W312" i="2"/>
  <c r="Z312" i="2"/>
  <c r="V311" i="2"/>
  <c r="Y311" i="2"/>
  <c r="V310" i="2"/>
  <c r="Y310" i="2"/>
  <c r="V309" i="2"/>
  <c r="Y309" i="2"/>
  <c r="W308" i="2"/>
  <c r="Z308" i="2"/>
  <c r="Z307" i="2" s="1"/>
  <c r="V304" i="2"/>
  <c r="Y304" i="2"/>
  <c r="V303" i="2"/>
  <c r="Y303" i="2"/>
  <c r="V302" i="2"/>
  <c r="Y302" i="2"/>
  <c r="V301" i="2"/>
  <c r="Y301" i="2"/>
  <c r="V300" i="2"/>
  <c r="Y300" i="2"/>
  <c r="V299" i="2"/>
  <c r="Y299" i="2"/>
  <c r="V298" i="2"/>
  <c r="Y298" i="2"/>
  <c r="V297" i="2"/>
  <c r="Y297" i="2"/>
  <c r="V296" i="2"/>
  <c r="W295" i="2"/>
  <c r="V293" i="2"/>
  <c r="Y293" i="2"/>
  <c r="V292" i="2"/>
  <c r="Y292" i="2"/>
  <c r="V291" i="2"/>
  <c r="Y291" i="2"/>
  <c r="V290" i="2"/>
  <c r="Y290" i="2"/>
  <c r="V289" i="2"/>
  <c r="Y289" i="2"/>
  <c r="V288" i="2"/>
  <c r="Y288" i="2"/>
  <c r="V287" i="2"/>
  <c r="Y287" i="2"/>
  <c r="V286" i="2"/>
  <c r="Y286" i="2"/>
  <c r="V285" i="2"/>
  <c r="Y285" i="2"/>
  <c r="V284" i="2"/>
  <c r="Y284" i="2"/>
  <c r="V283" i="2"/>
  <c r="Y283" i="2"/>
  <c r="V282" i="2"/>
  <c r="V281" i="2"/>
  <c r="Y281" i="2"/>
  <c r="W280" i="2"/>
  <c r="V279" i="2"/>
  <c r="Y279" i="2"/>
  <c r="W278" i="2"/>
  <c r="Z278" i="2"/>
  <c r="V277" i="2"/>
  <c r="Y277" i="2"/>
  <c r="W276" i="2"/>
  <c r="Z276" i="2"/>
  <c r="V274" i="2"/>
  <c r="Y274" i="2"/>
  <c r="V273" i="2"/>
  <c r="V272" i="2"/>
  <c r="Y272" i="2"/>
  <c r="W271" i="2"/>
  <c r="Z271" i="2"/>
  <c r="V270" i="2"/>
  <c r="V269" i="2"/>
  <c r="Y269" i="2"/>
  <c r="W268" i="2"/>
  <c r="Z268" i="2"/>
  <c r="V267" i="2"/>
  <c r="V266" i="2"/>
  <c r="Y266" i="2"/>
  <c r="W265" i="2"/>
  <c r="V264" i="2"/>
  <c r="Y264" i="2"/>
  <c r="V263" i="2"/>
  <c r="Y263" i="2"/>
  <c r="W262" i="2"/>
  <c r="Z262" i="2"/>
  <c r="V260" i="2"/>
  <c r="Y260" i="2"/>
  <c r="V259" i="2"/>
  <c r="Y259" i="2"/>
  <c r="W258" i="2"/>
  <c r="Z258" i="2"/>
  <c r="V257" i="2"/>
  <c r="Y257" i="2"/>
  <c r="V256" i="2"/>
  <c r="Y256" i="2"/>
  <c r="W255" i="2"/>
  <c r="Z255" i="2"/>
  <c r="V254" i="2"/>
  <c r="Y254" i="2"/>
  <c r="V253" i="2"/>
  <c r="W252" i="2"/>
  <c r="V249" i="2"/>
  <c r="W248" i="2"/>
  <c r="V247" i="2"/>
  <c r="Y247" i="2"/>
  <c r="V246" i="2"/>
  <c r="Y246" i="2"/>
  <c r="V245" i="2"/>
  <c r="W244" i="2"/>
  <c r="Z244" i="2"/>
  <c r="V242" i="2"/>
  <c r="Y242" i="2"/>
  <c r="V241" i="2"/>
  <c r="Y241" i="2"/>
  <c r="V240" i="2"/>
  <c r="W239" i="2"/>
  <c r="Z239" i="2"/>
  <c r="V238" i="2"/>
  <c r="W237" i="2"/>
  <c r="Z237" i="2"/>
  <c r="V236" i="2"/>
  <c r="Y236" i="2"/>
  <c r="V235" i="2"/>
  <c r="Y235" i="2"/>
  <c r="V234" i="2"/>
  <c r="Y233" i="2"/>
  <c r="V233" i="2"/>
  <c r="W232" i="2"/>
  <c r="Z232" i="2"/>
  <c r="V231" i="2"/>
  <c r="Y231" i="2"/>
  <c r="V230" i="2"/>
  <c r="Y230" i="2"/>
  <c r="W229" i="2"/>
  <c r="Z229" i="2"/>
  <c r="V228" i="2"/>
  <c r="Y228" i="2"/>
  <c r="V227" i="2"/>
  <c r="V226" i="2"/>
  <c r="Y226" i="2"/>
  <c r="W225" i="2"/>
  <c r="Z225" i="2"/>
  <c r="V224" i="2"/>
  <c r="Y224" i="2"/>
  <c r="V223" i="2"/>
  <c r="Y223" i="2"/>
  <c r="V222" i="2"/>
  <c r="W221" i="2"/>
  <c r="Z221" i="2"/>
  <c r="V219" i="2"/>
  <c r="V218" i="2"/>
  <c r="Y218" i="2"/>
  <c r="W217" i="2"/>
  <c r="Z217" i="2"/>
  <c r="V216" i="2"/>
  <c r="Y216" i="2"/>
  <c r="V215" i="2"/>
  <c r="W214" i="2"/>
  <c r="Z214" i="2"/>
  <c r="V213" i="2"/>
  <c r="Y213" i="2"/>
  <c r="V212" i="2"/>
  <c r="Y212" i="2"/>
  <c r="V211" i="2"/>
  <c r="Y211" i="2"/>
  <c r="V210" i="2"/>
  <c r="Y210" i="2"/>
  <c r="W209" i="2"/>
  <c r="Z209" i="2"/>
  <c r="V208" i="2"/>
  <c r="Y208" i="2"/>
  <c r="V207" i="2"/>
  <c r="Y207" i="2"/>
  <c r="V206" i="2"/>
  <c r="Y206" i="2"/>
  <c r="V205" i="2"/>
  <c r="W204" i="2"/>
  <c r="Z204" i="2"/>
  <c r="V203" i="2"/>
  <c r="Y203" i="2"/>
  <c r="V202" i="2"/>
  <c r="Y202" i="2"/>
  <c r="V201" i="2"/>
  <c r="Y201" i="2"/>
  <c r="V200" i="2"/>
  <c r="Y198" i="2"/>
  <c r="V199" i="2"/>
  <c r="Y199" i="2"/>
  <c r="W198" i="2"/>
  <c r="Z198" i="2"/>
  <c r="V197" i="2"/>
  <c r="Y197" i="2"/>
  <c r="V196" i="2"/>
  <c r="Y196" i="2"/>
  <c r="V195" i="2"/>
  <c r="Y195" i="2"/>
  <c r="V194" i="2"/>
  <c r="Y194" i="2"/>
  <c r="W193" i="2"/>
  <c r="Z193" i="2"/>
  <c r="V192" i="2"/>
  <c r="Y192" i="2"/>
  <c r="V191" i="2"/>
  <c r="Y191" i="2"/>
  <c r="W190" i="2"/>
  <c r="Z190" i="2"/>
  <c r="V188" i="2"/>
  <c r="Y188" i="2"/>
  <c r="Y187" i="2"/>
  <c r="V187" i="2"/>
  <c r="Y186" i="2"/>
  <c r="V186" i="2"/>
  <c r="W185" i="2"/>
  <c r="Z185" i="2"/>
  <c r="V184" i="2"/>
  <c r="Y184" i="2"/>
  <c r="V183" i="2"/>
  <c r="Y183" i="2"/>
  <c r="V182" i="2"/>
  <c r="Y182" i="2"/>
  <c r="W181" i="2"/>
  <c r="Z181" i="2"/>
  <c r="V180" i="2"/>
  <c r="Y180" i="2"/>
  <c r="V179" i="2"/>
  <c r="W178" i="2"/>
  <c r="Z178" i="2"/>
  <c r="V177" i="2"/>
  <c r="V176" i="2"/>
  <c r="Y176" i="2"/>
  <c r="W175" i="2"/>
  <c r="Z175" i="2"/>
  <c r="V174" i="2"/>
  <c r="V173" i="2"/>
  <c r="Y173" i="2"/>
  <c r="V172" i="2"/>
  <c r="Y172" i="2"/>
  <c r="W171" i="2"/>
  <c r="Z171" i="2"/>
  <c r="V170" i="2"/>
  <c r="Y170" i="2"/>
  <c r="V169" i="2"/>
  <c r="Y169" i="2"/>
  <c r="V168" i="2"/>
  <c r="W167" i="2"/>
  <c r="Z167" i="2"/>
  <c r="V166" i="2"/>
  <c r="Y166" i="2"/>
  <c r="V165" i="2"/>
  <c r="Y165" i="2"/>
  <c r="V164" i="2"/>
  <c r="Y164" i="2"/>
  <c r="W163" i="2"/>
  <c r="Z163" i="2"/>
  <c r="V162" i="2"/>
  <c r="Y162" i="2"/>
  <c r="V161" i="2"/>
  <c r="W160" i="2"/>
  <c r="Z160" i="2"/>
  <c r="V157" i="2"/>
  <c r="Y157" i="2"/>
  <c r="W156" i="2"/>
  <c r="Z156" i="2"/>
  <c r="Z155" i="2" s="1"/>
  <c r="Y154" i="2"/>
  <c r="V154" i="2"/>
  <c r="V153" i="2"/>
  <c r="Y153" i="2"/>
  <c r="V152" i="2"/>
  <c r="Y152" i="2"/>
  <c r="W151" i="2"/>
  <c r="Z151" i="2"/>
  <c r="V150" i="2"/>
  <c r="V149" i="2"/>
  <c r="Y149" i="2"/>
  <c r="W148" i="2"/>
  <c r="Z148" i="2"/>
  <c r="V147" i="2"/>
  <c r="Y147" i="2"/>
  <c r="V146" i="2"/>
  <c r="Y146" i="2"/>
  <c r="V145" i="2"/>
  <c r="Y145" i="2"/>
  <c r="V144" i="2"/>
  <c r="W143" i="2"/>
  <c r="Z143" i="2"/>
  <c r="V142" i="2"/>
  <c r="Y142" i="2"/>
  <c r="V141" i="2"/>
  <c r="Y141" i="2"/>
  <c r="V140" i="2"/>
  <c r="Y140" i="2"/>
  <c r="V139" i="2"/>
  <c r="Y139" i="2"/>
  <c r="W138" i="2"/>
  <c r="V136" i="2"/>
  <c r="V135" i="2"/>
  <c r="W135" i="2"/>
  <c r="Z135" i="2"/>
  <c r="V134" i="2"/>
  <c r="Y134" i="2"/>
  <c r="W133" i="2"/>
  <c r="Z133" i="2"/>
  <c r="V132" i="2"/>
  <c r="Y132" i="2"/>
  <c r="W131" i="2"/>
  <c r="Z131" i="2"/>
  <c r="Y130" i="2"/>
  <c r="V130" i="2"/>
  <c r="W129" i="2"/>
  <c r="Z129" i="2"/>
  <c r="V128" i="2"/>
  <c r="Y128" i="2"/>
  <c r="W127" i="2"/>
  <c r="Z127" i="2"/>
  <c r="V126" i="2"/>
  <c r="Y126" i="2"/>
  <c r="V125" i="2"/>
  <c r="Y125" i="2"/>
  <c r="V124" i="2"/>
  <c r="V123" i="2"/>
  <c r="W123" i="2"/>
  <c r="Z123" i="2"/>
  <c r="V121" i="2"/>
  <c r="Y121" i="2"/>
  <c r="V120" i="2"/>
  <c r="Y120" i="2"/>
  <c r="V119" i="2"/>
  <c r="Y119" i="2"/>
  <c r="V118" i="2"/>
  <c r="Y118" i="2"/>
  <c r="V117" i="2"/>
  <c r="Y117" i="2"/>
  <c r="W116" i="2"/>
  <c r="Z116" i="2"/>
  <c r="V115" i="2"/>
  <c r="Y115" i="2"/>
  <c r="V114" i="2"/>
  <c r="Y114" i="2"/>
  <c r="V113" i="2"/>
  <c r="Y113" i="2"/>
  <c r="V112" i="2"/>
  <c r="Y112" i="2"/>
  <c r="V111" i="2"/>
  <c r="Y111" i="2"/>
  <c r="W110" i="2"/>
  <c r="Z110" i="2"/>
  <c r="V109" i="2"/>
  <c r="Y109" i="2"/>
  <c r="V108" i="2"/>
  <c r="Y108" i="2"/>
  <c r="V107" i="2"/>
  <c r="Y107" i="2"/>
  <c r="V106" i="2"/>
  <c r="Y106" i="2"/>
  <c r="V105" i="2"/>
  <c r="Y105" i="2"/>
  <c r="W104" i="2"/>
  <c r="Z104" i="2"/>
  <c r="V103" i="2"/>
  <c r="Y103" i="2"/>
  <c r="V102" i="2"/>
  <c r="Y102" i="2"/>
  <c r="V101" i="2"/>
  <c r="Y101" i="2"/>
  <c r="V100" i="2"/>
  <c r="Y100" i="2"/>
  <c r="W99" i="2"/>
  <c r="Z99" i="2"/>
  <c r="V98" i="2"/>
  <c r="Y98" i="2"/>
  <c r="V97" i="2"/>
  <c r="Y97" i="2"/>
  <c r="V96" i="2"/>
  <c r="Y96" i="2"/>
  <c r="V95" i="2"/>
  <c r="Y95" i="2"/>
  <c r="V94" i="2"/>
  <c r="Y94" i="2"/>
  <c r="W93" i="2"/>
  <c r="Z93" i="2"/>
  <c r="V92" i="2"/>
  <c r="Y92" i="2"/>
  <c r="V91" i="2"/>
  <c r="Y91" i="2"/>
  <c r="W90" i="2"/>
  <c r="Z90" i="2"/>
  <c r="V89" i="2"/>
  <c r="W88" i="2"/>
  <c r="Z88" i="2"/>
  <c r="V81" i="2"/>
  <c r="V79" i="2"/>
  <c r="Y80" i="2"/>
  <c r="V80" i="2"/>
  <c r="W79" i="2"/>
  <c r="V74" i="2"/>
  <c r="Y74" i="2"/>
  <c r="V73" i="2"/>
  <c r="Y73" i="2"/>
  <c r="V72" i="2"/>
  <c r="Y72" i="2"/>
  <c r="V71" i="2"/>
  <c r="Y71" i="2"/>
  <c r="V70" i="2"/>
  <c r="Y70" i="2"/>
  <c r="W69" i="2"/>
  <c r="Z69" i="2"/>
  <c r="V68" i="2"/>
  <c r="Y68" i="2"/>
  <c r="V67" i="2"/>
  <c r="Y67" i="2"/>
  <c r="Y66" i="2"/>
  <c r="V66" i="2"/>
  <c r="V65" i="2"/>
  <c r="Y65" i="2"/>
  <c r="V64" i="2"/>
  <c r="Y64" i="2"/>
  <c r="W63" i="2"/>
  <c r="Z63" i="2"/>
  <c r="V62" i="2"/>
  <c r="Y62" i="2"/>
  <c r="V61" i="2"/>
  <c r="Y61" i="2"/>
  <c r="V60" i="2"/>
  <c r="Y60" i="2"/>
  <c r="V59" i="2"/>
  <c r="Y59" i="2"/>
  <c r="W58" i="2"/>
  <c r="Z58" i="2"/>
  <c r="V57" i="2"/>
  <c r="Y57" i="2"/>
  <c r="V56" i="2"/>
  <c r="Y56" i="2"/>
  <c r="V55" i="2"/>
  <c r="Y55" i="2"/>
  <c r="V54" i="2"/>
  <c r="Y54" i="2"/>
  <c r="V53" i="2"/>
  <c r="Y53" i="2"/>
  <c r="W52" i="2"/>
  <c r="Z52" i="2"/>
  <c r="V51" i="2"/>
  <c r="Y51" i="2"/>
  <c r="V50" i="2"/>
  <c r="Y50" i="2"/>
  <c r="V49" i="2"/>
  <c r="V48" i="2"/>
  <c r="Y48" i="2"/>
  <c r="W47" i="2"/>
  <c r="Z47" i="2"/>
  <c r="V46" i="2"/>
  <c r="Y46" i="2"/>
  <c r="V45" i="2"/>
  <c r="Y45" i="2"/>
  <c r="V44" i="2"/>
  <c r="Y44" i="2"/>
  <c r="V43" i="2"/>
  <c r="Y43" i="2"/>
  <c r="W42" i="2"/>
  <c r="Z42" i="2"/>
  <c r="V41" i="2"/>
  <c r="Y41" i="2"/>
  <c r="V40" i="2"/>
  <c r="Y40" i="2"/>
  <c r="V39" i="2"/>
  <c r="Y39" i="2"/>
  <c r="V38" i="2"/>
  <c r="Y38" i="2"/>
  <c r="W37" i="2"/>
  <c r="Z37" i="2"/>
  <c r="V36" i="2"/>
  <c r="Y36" i="2"/>
  <c r="V35" i="2"/>
  <c r="Y35" i="2"/>
  <c r="V34" i="2"/>
  <c r="Y34" i="2"/>
  <c r="V33" i="2"/>
  <c r="Y33" i="2"/>
  <c r="W32" i="2"/>
  <c r="Z32" i="2"/>
  <c r="V31" i="2"/>
  <c r="S31" i="2"/>
  <c r="Y31" i="2" s="1"/>
  <c r="M31" i="2"/>
  <c r="V30" i="2"/>
  <c r="S30" i="2"/>
  <c r="Y30" i="2" s="1"/>
  <c r="M30" i="2"/>
  <c r="V29" i="2"/>
  <c r="S29" i="2"/>
  <c r="M29" i="2"/>
  <c r="V28" i="2"/>
  <c r="S28" i="2"/>
  <c r="Y28" i="2" s="1"/>
  <c r="M28" i="2"/>
  <c r="W27" i="2"/>
  <c r="T27" i="2"/>
  <c r="Z27" i="2" s="1"/>
  <c r="N27" i="2"/>
  <c r="V26" i="2"/>
  <c r="S26" i="2"/>
  <c r="Y26" i="2" s="1"/>
  <c r="M26" i="2"/>
  <c r="V25" i="2"/>
  <c r="S25" i="2"/>
  <c r="Y25" i="2" s="1"/>
  <c r="M25" i="2"/>
  <c r="V24" i="2"/>
  <c r="S24" i="2"/>
  <c r="Y24" i="2" s="1"/>
  <c r="M24" i="2"/>
  <c r="V23" i="2"/>
  <c r="S23" i="2"/>
  <c r="Y23" i="2" s="1"/>
  <c r="M23" i="2"/>
  <c r="V22" i="2"/>
  <c r="S22" i="2"/>
  <c r="Y22" i="2" s="1"/>
  <c r="M22" i="2"/>
  <c r="W21" i="2"/>
  <c r="T21" i="2"/>
  <c r="Z21" i="2" s="1"/>
  <c r="N21" i="2"/>
  <c r="N14" i="2" s="1"/>
  <c r="V20" i="2"/>
  <c r="S20" i="2"/>
  <c r="Y20" i="2" s="1"/>
  <c r="M20" i="2"/>
  <c r="Y19" i="2"/>
  <c r="V19" i="2"/>
  <c r="S19" i="2"/>
  <c r="M19" i="2"/>
  <c r="V18" i="2"/>
  <c r="S18" i="2"/>
  <c r="Y18" i="2" s="1"/>
  <c r="M18" i="2"/>
  <c r="V17" i="2"/>
  <c r="S17" i="2"/>
  <c r="Y17" i="2" s="1"/>
  <c r="M17" i="2"/>
  <c r="V16" i="2"/>
  <c r="S16" i="2"/>
  <c r="Y16" i="2" s="1"/>
  <c r="M16" i="2"/>
  <c r="J15" i="2" s="1"/>
  <c r="W15" i="2"/>
  <c r="T15" i="2"/>
  <c r="Z15" i="2" s="1"/>
  <c r="N15" i="2"/>
  <c r="J21" i="2" l="1"/>
  <c r="L21" i="2" s="1"/>
  <c r="J27" i="2"/>
  <c r="X342" i="2"/>
  <c r="Y543" i="2"/>
  <c r="Y697" i="2"/>
  <c r="X781" i="2"/>
  <c r="Y706" i="2"/>
  <c r="AA706" i="2" s="1"/>
  <c r="AA198" i="2"/>
  <c r="Y590" i="2"/>
  <c r="V268" i="2"/>
  <c r="V796" i="2"/>
  <c r="X47" i="2"/>
  <c r="Y344" i="2"/>
  <c r="V998" i="2"/>
  <c r="V1033" i="2"/>
  <c r="Z858" i="2"/>
  <c r="Z857" i="2" s="1"/>
  <c r="V743" i="2"/>
  <c r="X743" i="2"/>
  <c r="X635" i="2"/>
  <c r="V635" i="2"/>
  <c r="Z727" i="2"/>
  <c r="Y369" i="2"/>
  <c r="Y592" i="2"/>
  <c r="Y598" i="2"/>
  <c r="Y1013" i="2"/>
  <c r="Y136" i="2"/>
  <c r="X232" i="2"/>
  <c r="Y240" i="2"/>
  <c r="Y270" i="2"/>
  <c r="Y573" i="2"/>
  <c r="Z589" i="2"/>
  <c r="Y636" i="2"/>
  <c r="Y724" i="2"/>
  <c r="Z989" i="2"/>
  <c r="Z988" i="2" s="1"/>
  <c r="Z987" i="2" s="1"/>
  <c r="V631" i="2"/>
  <c r="U171" i="2"/>
  <c r="V409" i="2"/>
  <c r="Y520" i="2"/>
  <c r="X837" i="2"/>
  <c r="V941" i="2"/>
  <c r="X487" i="2"/>
  <c r="V629" i="2"/>
  <c r="Z634" i="2"/>
  <c r="AA634" i="2" s="1"/>
  <c r="Y744" i="2"/>
  <c r="Y782" i="2"/>
  <c r="V866" i="2"/>
  <c r="V396" i="2"/>
  <c r="Y124" i="2"/>
  <c r="Z480" i="2"/>
  <c r="Z479" i="2" s="1"/>
  <c r="Y632" i="2"/>
  <c r="Y641" i="2"/>
  <c r="Y398" i="2"/>
  <c r="Y500" i="2"/>
  <c r="Y610" i="2"/>
  <c r="Z749" i="2"/>
  <c r="X52" i="2"/>
  <c r="X330" i="2"/>
  <c r="X555" i="2"/>
  <c r="Y559" i="2"/>
  <c r="X595" i="2"/>
  <c r="Z768" i="2"/>
  <c r="Z767" i="2" s="1"/>
  <c r="Y440" i="2"/>
  <c r="U440" i="2"/>
  <c r="V160" i="2"/>
  <c r="X160" i="2"/>
  <c r="X796" i="2"/>
  <c r="V851" i="2"/>
  <c r="X851" i="2"/>
  <c r="Z921" i="2"/>
  <c r="Z920" i="2" s="1"/>
  <c r="V167" i="2"/>
  <c r="Y168" i="2"/>
  <c r="V204" i="2"/>
  <c r="X209" i="2"/>
  <c r="V342" i="2"/>
  <c r="Y392" i="2"/>
  <c r="Y803" i="2"/>
  <c r="Z833" i="2"/>
  <c r="Y365" i="2"/>
  <c r="V417" i="2"/>
  <c r="Z87" i="2"/>
  <c r="U156" i="2"/>
  <c r="U155" i="2" s="1"/>
  <c r="V258" i="2"/>
  <c r="V312" i="2"/>
  <c r="Y313" i="2"/>
  <c r="V555" i="2"/>
  <c r="Z563" i="2"/>
  <c r="Z562" i="2" s="1"/>
  <c r="Y729" i="2"/>
  <c r="Y780" i="2"/>
  <c r="V777" i="2"/>
  <c r="X970" i="2"/>
  <c r="P27" i="2"/>
  <c r="V27" i="2" s="1"/>
  <c r="Y238" i="2"/>
  <c r="Y273" i="2"/>
  <c r="Z455" i="2"/>
  <c r="Y481" i="2"/>
  <c r="V480" i="2"/>
  <c r="X657" i="2"/>
  <c r="V657" i="2"/>
  <c r="U657" i="2"/>
  <c r="Y859" i="2"/>
  <c r="Z977" i="2"/>
  <c r="Z976" i="2" s="1"/>
  <c r="Y177" i="2"/>
  <c r="Y93" i="2"/>
  <c r="AA93" i="2" s="1"/>
  <c r="Y414" i="2"/>
  <c r="Y669" i="2"/>
  <c r="Y708" i="2"/>
  <c r="Z866" i="2"/>
  <c r="Z865" i="2" s="1"/>
  <c r="Z864" i="2" s="1"/>
  <c r="Z970" i="2"/>
  <c r="Z969" i="2" s="1"/>
  <c r="Y49" i="2"/>
  <c r="Y174" i="2"/>
  <c r="Y161" i="2"/>
  <c r="Y253" i="2"/>
  <c r="Y424" i="2"/>
  <c r="Y594" i="2"/>
  <c r="Y798" i="2"/>
  <c r="Y852" i="2"/>
  <c r="Y937" i="2"/>
  <c r="X936" i="2"/>
  <c r="Y672" i="2"/>
  <c r="AA672" i="2" s="1"/>
  <c r="N13" i="2"/>
  <c r="N12" i="2" s="1"/>
  <c r="N11" i="2" s="1"/>
  <c r="N10" i="2" s="1"/>
  <c r="N9" i="2" s="1"/>
  <c r="Y245" i="2"/>
  <c r="U631" i="2"/>
  <c r="Y631" i="2"/>
  <c r="AA631" i="2" s="1"/>
  <c r="V558" i="2"/>
  <c r="U558" i="2"/>
  <c r="X558" i="2"/>
  <c r="M27" i="2"/>
  <c r="O27" i="2" s="1"/>
  <c r="Z79" i="2"/>
  <c r="Z78" i="2" s="1"/>
  <c r="Z77" i="2" s="1"/>
  <c r="Z76" i="2" s="1"/>
  <c r="Z75" i="2" s="1"/>
  <c r="Y200" i="2"/>
  <c r="Y234" i="2"/>
  <c r="Z248" i="2"/>
  <c r="Y584" i="2"/>
  <c r="Y600" i="2"/>
  <c r="X607" i="2"/>
  <c r="V607" i="2"/>
  <c r="X723" i="2"/>
  <c r="U796" i="2"/>
  <c r="Z773" i="2"/>
  <c r="Z772" i="2" s="1"/>
  <c r="Z243" i="2"/>
  <c r="Y81" i="2"/>
  <c r="Y442" i="2"/>
  <c r="X326" i="2"/>
  <c r="V640" i="2"/>
  <c r="X640" i="2"/>
  <c r="Y653" i="2"/>
  <c r="Y677" i="2"/>
  <c r="Z1008" i="2"/>
  <c r="Z1016" i="2"/>
  <c r="Z1015" i="2" s="1"/>
  <c r="X79" i="2"/>
  <c r="M15" i="2"/>
  <c r="V143" i="2"/>
  <c r="Y179" i="2"/>
  <c r="U229" i="2"/>
  <c r="Y249" i="2"/>
  <c r="U248" i="2"/>
  <c r="Y489" i="2"/>
  <c r="Y516" i="2"/>
  <c r="X545" i="2"/>
  <c r="V591" i="2"/>
  <c r="X591" i="2"/>
  <c r="V597" i="2"/>
  <c r="Y597" i="2"/>
  <c r="AA597" i="2" s="1"/>
  <c r="X597" i="2"/>
  <c r="Y950" i="2"/>
  <c r="X1012" i="2"/>
  <c r="V1012" i="2"/>
  <c r="Z588" i="2"/>
  <c r="Z684" i="2"/>
  <c r="Z736" i="2"/>
  <c r="Z826" i="2"/>
  <c r="Z1028" i="2"/>
  <c r="Z712" i="2"/>
  <c r="Z884" i="2"/>
  <c r="Z189" i="2"/>
  <c r="Y635" i="2"/>
  <c r="AA635" i="2" s="1"/>
  <c r="V679" i="2"/>
  <c r="Z159" i="2"/>
  <c r="X321" i="2"/>
  <c r="X355" i="2"/>
  <c r="Z367" i="2"/>
  <c r="Z366" i="2" s="1"/>
  <c r="Y376" i="2"/>
  <c r="U837" i="2"/>
  <c r="V903" i="2"/>
  <c r="Z839" i="2"/>
  <c r="Z909" i="2"/>
  <c r="X348" i="2"/>
  <c r="V654" i="2"/>
  <c r="Y978" i="2"/>
  <c r="Z14" i="2"/>
  <c r="Z13" i="2" s="1"/>
  <c r="Z12" i="2" s="1"/>
  <c r="Z11" i="2" s="1"/>
  <c r="V129" i="2"/>
  <c r="X129" i="2"/>
  <c r="X143" i="2"/>
  <c r="V88" i="2"/>
  <c r="X88" i="2"/>
  <c r="X221" i="2"/>
  <c r="V221" i="2"/>
  <c r="V321" i="2"/>
  <c r="V214" i="2"/>
  <c r="X214" i="2"/>
  <c r="Y89" i="2"/>
  <c r="Z122" i="2"/>
  <c r="Z138" i="2"/>
  <c r="Z137" i="2" s="1"/>
  <c r="Z360" i="2"/>
  <c r="Z359" i="2" s="1"/>
  <c r="Y446" i="2"/>
  <c r="Y649" i="2"/>
  <c r="P15" i="2"/>
  <c r="V52" i="2"/>
  <c r="Y219" i="2"/>
  <c r="T14" i="2"/>
  <c r="T13" i="2" s="1"/>
  <c r="T12" i="2" s="1"/>
  <c r="T11" i="2" s="1"/>
  <c r="T10" i="2" s="1"/>
  <c r="X255" i="2"/>
  <c r="V255" i="2"/>
  <c r="X413" i="2"/>
  <c r="V413" i="2"/>
  <c r="X131" i="2"/>
  <c r="Y227" i="2"/>
  <c r="Y222" i="2"/>
  <c r="Z391" i="2"/>
  <c r="Z390" i="2" s="1"/>
  <c r="V477" i="2"/>
  <c r="X477" i="2"/>
  <c r="V131" i="2"/>
  <c r="V185" i="2"/>
  <c r="X198" i="2"/>
  <c r="Y205" i="2"/>
  <c r="Y215" i="2"/>
  <c r="Z326" i="2"/>
  <c r="Z320" i="2" s="1"/>
  <c r="Z306" i="2" s="1"/>
  <c r="Y144" i="2"/>
  <c r="Y150" i="2"/>
  <c r="Y171" i="2"/>
  <c r="AA171" i="2" s="1"/>
  <c r="X244" i="2"/>
  <c r="Z265" i="2"/>
  <c r="Z261" i="2" s="1"/>
  <c r="Z280" i="2"/>
  <c r="Z275" i="2" s="1"/>
  <c r="Z342" i="2"/>
  <c r="Z334" i="2" s="1"/>
  <c r="Z333" i="2" s="1"/>
  <c r="V348" i="2"/>
  <c r="Y362" i="2"/>
  <c r="Z381" i="2"/>
  <c r="Z380" i="2" s="1"/>
  <c r="S27" i="2"/>
  <c r="U198" i="2"/>
  <c r="U368" i="2"/>
  <c r="Y368" i="2"/>
  <c r="V375" i="2"/>
  <c r="X375" i="2"/>
  <c r="V198" i="2"/>
  <c r="X239" i="2"/>
  <c r="Y468" i="2"/>
  <c r="X509" i="2"/>
  <c r="V509" i="2"/>
  <c r="V381" i="2"/>
  <c r="X381" i="2"/>
  <c r="X123" i="2"/>
  <c r="X135" i="2"/>
  <c r="Z220" i="2"/>
  <c r="Z252" i="2"/>
  <c r="Z432" i="2"/>
  <c r="Z425" i="2" s="1"/>
  <c r="Y267" i="2"/>
  <c r="Y282" i="2"/>
  <c r="Y296" i="2"/>
  <c r="Y403" i="2"/>
  <c r="V391" i="2"/>
  <c r="X391" i="2"/>
  <c r="Z473" i="2"/>
  <c r="Z472" i="2" s="1"/>
  <c r="Z956" i="2"/>
  <c r="Z948" i="2" s="1"/>
  <c r="Z947" i="2" s="1"/>
  <c r="P21" i="2"/>
  <c r="Y29" i="2"/>
  <c r="U79" i="2"/>
  <c r="U78" i="2" s="1"/>
  <c r="U77" i="2" s="1"/>
  <c r="U76" i="2" s="1"/>
  <c r="U75" i="2" s="1"/>
  <c r="V239" i="2"/>
  <c r="X271" i="2"/>
  <c r="Z295" i="2"/>
  <c r="Z294" i="2" s="1"/>
  <c r="Y385" i="2"/>
  <c r="Z435" i="2"/>
  <c r="Z518" i="2"/>
  <c r="Z514" i="2" s="1"/>
  <c r="AA440" i="2"/>
  <c r="V330" i="2"/>
  <c r="V355" i="2"/>
  <c r="Y357" i="2"/>
  <c r="V368" i="2"/>
  <c r="X368" i="2"/>
  <c r="X448" i="2"/>
  <c r="Z409" i="2"/>
  <c r="Z401" i="2" s="1"/>
  <c r="Y614" i="2"/>
  <c r="X409" i="2"/>
  <c r="Z466" i="2"/>
  <c r="Z465" i="2" s="1"/>
  <c r="V482" i="2"/>
  <c r="V499" i="2"/>
  <c r="X499" i="2"/>
  <c r="Y433" i="2"/>
  <c r="X482" i="2"/>
  <c r="V693" i="2"/>
  <c r="X693" i="2"/>
  <c r="Y743" i="2"/>
  <c r="AA743" i="2" s="1"/>
  <c r="U743" i="2"/>
  <c r="V440" i="2"/>
  <c r="X440" i="2"/>
  <c r="U518" i="2"/>
  <c r="Y518" i="2"/>
  <c r="Z555" i="2"/>
  <c r="Z554" i="2" s="1"/>
  <c r="Y524" i="2"/>
  <c r="V572" i="2"/>
  <c r="X572" i="2"/>
  <c r="V651" i="2"/>
  <c r="X651" i="2"/>
  <c r="X480" i="2"/>
  <c r="Z491" i="2"/>
  <c r="Z486" i="2" s="1"/>
  <c r="Y536" i="2"/>
  <c r="Y564" i="2"/>
  <c r="X589" i="2"/>
  <c r="V589" i="2"/>
  <c r="Z647" i="2"/>
  <c r="Y686" i="2"/>
  <c r="Y720" i="2"/>
  <c r="V518" i="2"/>
  <c r="X518" i="2"/>
  <c r="X539" i="2"/>
  <c r="U555" i="2"/>
  <c r="Y567" i="2"/>
  <c r="V595" i="2"/>
  <c r="Y620" i="2"/>
  <c r="Y870" i="2"/>
  <c r="Y555" i="2"/>
  <c r="Y607" i="2"/>
  <c r="AA607" i="2" s="1"/>
  <c r="U607" i="2"/>
  <c r="U700" i="2"/>
  <c r="Y700" i="2"/>
  <c r="Y492" i="2"/>
  <c r="Y504" i="2"/>
  <c r="Z522" i="2"/>
  <c r="X542" i="2"/>
  <c r="V542" i="2"/>
  <c r="Y571" i="2"/>
  <c r="Y581" i="2"/>
  <c r="V690" i="2"/>
  <c r="X690" i="2"/>
  <c r="Y711" i="2"/>
  <c r="Z820" i="2"/>
  <c r="Y454" i="2"/>
  <c r="Y497" i="2"/>
  <c r="Y558" i="2"/>
  <c r="AA558" i="2" s="1"/>
  <c r="Y666" i="2"/>
  <c r="V730" i="2"/>
  <c r="X730" i="2"/>
  <c r="Z748" i="2"/>
  <c r="X426" i="2"/>
  <c r="Y542" i="2"/>
  <c r="AA542" i="2" s="1"/>
  <c r="Y551" i="2"/>
  <c r="Z579" i="2"/>
  <c r="Z575" i="2" s="1"/>
  <c r="Z561" i="2" s="1"/>
  <c r="Y602" i="2"/>
  <c r="Y918" i="2"/>
  <c r="Y774" i="2"/>
  <c r="V781" i="2"/>
  <c r="Y898" i="2"/>
  <c r="Y640" i="2"/>
  <c r="U640" i="2"/>
  <c r="Z703" i="2"/>
  <c r="Z699" i="2" s="1"/>
  <c r="Z698" i="2" s="1"/>
  <c r="V713" i="2"/>
  <c r="X713" i="2"/>
  <c r="Y787" i="2"/>
  <c r="Y643" i="2"/>
  <c r="X700" i="2"/>
  <c r="V700" i="2"/>
  <c r="Z795" i="2"/>
  <c r="Y854" i="2"/>
  <c r="V989" i="2"/>
  <c r="X989" i="2"/>
  <c r="Y705" i="2"/>
  <c r="Y771" i="2"/>
  <c r="Y849" i="2"/>
  <c r="Y628" i="2"/>
  <c r="X631" i="2"/>
  <c r="X679" i="2"/>
  <c r="Y717" i="2"/>
  <c r="Y751" i="2"/>
  <c r="Y821" i="2"/>
  <c r="Y928" i="2"/>
  <c r="V696" i="2"/>
  <c r="X696" i="2"/>
  <c r="Y834" i="2"/>
  <c r="Z941" i="2"/>
  <c r="Z940" i="2" s="1"/>
  <c r="Z919" i="2" s="1"/>
  <c r="Y722" i="2"/>
  <c r="Y886" i="2"/>
  <c r="V982" i="2"/>
  <c r="Y1007" i="2"/>
  <c r="Y983" i="2"/>
  <c r="X1033" i="2"/>
  <c r="Y738" i="2"/>
  <c r="Y810" i="2"/>
  <c r="X931" i="2"/>
  <c r="V931" i="2"/>
  <c r="Y961" i="2"/>
  <c r="Z903" i="2"/>
  <c r="Z902" i="2" s="1"/>
  <c r="V964" i="2"/>
  <c r="X964" i="2"/>
  <c r="Z869" i="2"/>
  <c r="Z868" i="2" s="1"/>
  <c r="Y908" i="2"/>
  <c r="Y1030" i="2"/>
  <c r="Y965" i="2"/>
  <c r="Y912" i="2"/>
  <c r="Y842" i="2"/>
  <c r="V977" i="2"/>
  <c r="X977" i="2"/>
  <c r="Y796" i="2"/>
  <c r="Y958" i="2"/>
  <c r="X866" i="2"/>
  <c r="Y955" i="2"/>
  <c r="X998" i="2"/>
  <c r="V970" i="2"/>
  <c r="Y1000" i="2"/>
  <c r="Y996" i="2"/>
  <c r="Y1019" i="2"/>
  <c r="Y1035" i="2"/>
  <c r="M21" i="2" l="1"/>
  <c r="O21" i="2"/>
  <c r="O14" i="2" s="1"/>
  <c r="M14" i="2"/>
  <c r="Y160" i="2"/>
  <c r="U160" i="2"/>
  <c r="X171" i="2"/>
  <c r="X982" i="2"/>
  <c r="X417" i="2"/>
  <c r="Z625" i="2"/>
  <c r="Z587" i="2" s="1"/>
  <c r="Z883" i="2"/>
  <c r="Z882" i="2" s="1"/>
  <c r="V232" i="2"/>
  <c r="X903" i="2"/>
  <c r="Z794" i="2"/>
  <c r="Z10" i="2"/>
  <c r="U629" i="2"/>
  <c r="Y629" i="2"/>
  <c r="AA629" i="2" s="1"/>
  <c r="U635" i="2"/>
  <c r="X93" i="2"/>
  <c r="V47" i="2"/>
  <c r="V487" i="2"/>
  <c r="U706" i="2"/>
  <c r="X268" i="2"/>
  <c r="V1016" i="2"/>
  <c r="X1016" i="2"/>
  <c r="U47" i="2"/>
  <c r="V171" i="2"/>
  <c r="V706" i="2"/>
  <c r="Z464" i="2"/>
  <c r="R27" i="2"/>
  <c r="X27" i="2" s="1"/>
  <c r="Z1003" i="2"/>
  <c r="X706" i="2"/>
  <c r="Z726" i="2"/>
  <c r="Z725" i="2" s="1"/>
  <c r="Y229" i="2"/>
  <c r="AA229" i="2" s="1"/>
  <c r="X941" i="2"/>
  <c r="X396" i="2"/>
  <c r="X156" i="2"/>
  <c r="Y657" i="2"/>
  <c r="AA657" i="2" s="1"/>
  <c r="Z305" i="2"/>
  <c r="V944" i="2"/>
  <c r="V462" i="2"/>
  <c r="Y321" i="2"/>
  <c r="X462" i="2"/>
  <c r="Y941" i="2"/>
  <c r="AA941" i="2" s="1"/>
  <c r="X777" i="2"/>
  <c r="Y591" i="2"/>
  <c r="AA591" i="2" s="1"/>
  <c r="U591" i="2"/>
  <c r="U597" i="2"/>
  <c r="V314" i="2"/>
  <c r="X314" i="2"/>
  <c r="X312" i="2"/>
  <c r="Y936" i="2"/>
  <c r="AA936" i="2" s="1"/>
  <c r="Z747" i="2"/>
  <c r="V545" i="2"/>
  <c r="X204" i="2"/>
  <c r="V209" i="2"/>
  <c r="Z379" i="2"/>
  <c r="V93" i="2"/>
  <c r="V452" i="2"/>
  <c r="X452" i="2"/>
  <c r="X576" i="2"/>
  <c r="V576" i="2"/>
  <c r="V501" i="2"/>
  <c r="X501" i="2"/>
  <c r="V448" i="2"/>
  <c r="X1009" i="2"/>
  <c r="V1009" i="2"/>
  <c r="V262" i="2"/>
  <c r="X262" i="2"/>
  <c r="Y837" i="2"/>
  <c r="AA837" i="2" s="1"/>
  <c r="Y248" i="2"/>
  <c r="AA248" i="2" s="1"/>
  <c r="X654" i="2"/>
  <c r="Y156" i="2"/>
  <c r="V248" i="2"/>
  <c r="V936" i="2"/>
  <c r="X672" i="2"/>
  <c r="U545" i="2"/>
  <c r="U672" i="2"/>
  <c r="V229" i="2"/>
  <c r="L15" i="2"/>
  <c r="L27" i="2"/>
  <c r="V426" i="2"/>
  <c r="V422" i="2"/>
  <c r="X422" i="2"/>
  <c r="Z646" i="2"/>
  <c r="V271" i="2"/>
  <c r="X248" i="2"/>
  <c r="V755" i="2"/>
  <c r="X755" i="2"/>
  <c r="X583" i="2"/>
  <c r="V583" i="2"/>
  <c r="Z158" i="2"/>
  <c r="X944" i="2"/>
  <c r="Y679" i="2"/>
  <c r="AA679" i="2" s="1"/>
  <c r="V672" i="2"/>
  <c r="X258" i="2"/>
  <c r="U93" i="2"/>
  <c r="V156" i="2"/>
  <c r="X229" i="2"/>
  <c r="V345" i="2"/>
  <c r="X345" i="2"/>
  <c r="Z968" i="2"/>
  <c r="X175" i="2"/>
  <c r="V175" i="2"/>
  <c r="X800" i="2"/>
  <c r="V800" i="2"/>
  <c r="Y723" i="2"/>
  <c r="AA723" i="2" s="1"/>
  <c r="U723" i="2"/>
  <c r="V326" i="2"/>
  <c r="X676" i="2"/>
  <c r="V676" i="2"/>
  <c r="X599" i="2"/>
  <c r="V599" i="2"/>
  <c r="X858" i="2"/>
  <c r="V858" i="2"/>
  <c r="X660" i="2"/>
  <c r="V660" i="2"/>
  <c r="V252" i="2"/>
  <c r="V178" i="2"/>
  <c r="U1012" i="2"/>
  <c r="Y1012" i="2"/>
  <c r="AA1012" i="2" s="1"/>
  <c r="X178" i="2"/>
  <c r="Z86" i="2"/>
  <c r="V63" i="2"/>
  <c r="X63" i="2"/>
  <c r="V531" i="2"/>
  <c r="X531" i="2"/>
  <c r="X167" i="2"/>
  <c r="V812" i="2"/>
  <c r="X812" i="2"/>
  <c r="X741" i="2"/>
  <c r="V741" i="2"/>
  <c r="V244" i="2"/>
  <c r="X728" i="2"/>
  <c r="V728" i="2"/>
  <c r="U741" i="2"/>
  <c r="U204" i="2"/>
  <c r="Y355" i="2"/>
  <c r="AA355" i="2" s="1"/>
  <c r="X252" i="2"/>
  <c r="V473" i="2"/>
  <c r="X473" i="2"/>
  <c r="V637" i="2"/>
  <c r="X637" i="2"/>
  <c r="X185" i="2"/>
  <c r="Y998" i="2"/>
  <c r="U998" i="2"/>
  <c r="U997" i="2" s="1"/>
  <c r="Y79" i="2"/>
  <c r="V237" i="2"/>
  <c r="X237" i="2"/>
  <c r="V339" i="2"/>
  <c r="X339" i="2"/>
  <c r="X949" i="2"/>
  <c r="V949" i="2"/>
  <c r="X515" i="2"/>
  <c r="V515" i="2"/>
  <c r="X593" i="2"/>
  <c r="V593" i="2"/>
  <c r="V668" i="2"/>
  <c r="X668" i="2"/>
  <c r="V363" i="2"/>
  <c r="X363" i="2"/>
  <c r="V921" i="2"/>
  <c r="X921" i="2"/>
  <c r="X952" i="2"/>
  <c r="V952" i="2"/>
  <c r="V820" i="2"/>
  <c r="X820" i="2"/>
  <c r="V896" i="2"/>
  <c r="X896" i="2"/>
  <c r="X469" i="2"/>
  <c r="V469" i="2"/>
  <c r="Y452" i="2"/>
  <c r="AA452" i="2" s="1"/>
  <c r="U452" i="2"/>
  <c r="X527" i="2"/>
  <c r="V527" i="2"/>
  <c r="U651" i="2"/>
  <c r="Y651" i="2"/>
  <c r="AA651" i="2" s="1"/>
  <c r="Y482" i="2"/>
  <c r="AA482" i="2" s="1"/>
  <c r="U482" i="2"/>
  <c r="Z400" i="2"/>
  <c r="Y375" i="2"/>
  <c r="U375" i="2"/>
  <c r="U374" i="2" s="1"/>
  <c r="Y178" i="2"/>
  <c r="AA178" i="2" s="1"/>
  <c r="U178" i="2"/>
  <c r="Y52" i="2"/>
  <c r="AA52" i="2" s="1"/>
  <c r="U52" i="2"/>
  <c r="V148" i="2"/>
  <c r="X148" i="2"/>
  <c r="X58" i="2"/>
  <c r="V58" i="2"/>
  <c r="V32" i="2"/>
  <c r="X32" i="2"/>
  <c r="U970" i="2"/>
  <c r="U969" i="2" s="1"/>
  <c r="Y970" i="2"/>
  <c r="X840" i="2"/>
  <c r="V840" i="2"/>
  <c r="X761" i="2"/>
  <c r="V761" i="2"/>
  <c r="V601" i="2"/>
  <c r="X601" i="2"/>
  <c r="X436" i="2"/>
  <c r="V436" i="2"/>
  <c r="Y690" i="2"/>
  <c r="AA690" i="2" s="1"/>
  <c r="U690" i="2"/>
  <c r="V869" i="2"/>
  <c r="X869" i="2"/>
  <c r="V566" i="2"/>
  <c r="X566" i="2"/>
  <c r="U693" i="2"/>
  <c r="Y693" i="2"/>
  <c r="AA693" i="2" s="1"/>
  <c r="Y396" i="2"/>
  <c r="AA396" i="2" s="1"/>
  <c r="V69" i="2"/>
  <c r="X69" i="2"/>
  <c r="Y391" i="2"/>
  <c r="U391" i="2"/>
  <c r="Y155" i="2"/>
  <c r="AA156" i="2"/>
  <c r="AA155" i="2" s="1"/>
  <c r="V110" i="2"/>
  <c r="X110" i="2"/>
  <c r="Y131" i="2"/>
  <c r="AA131" i="2" s="1"/>
  <c r="U131" i="2"/>
  <c r="X444" i="2"/>
  <c r="V444" i="2"/>
  <c r="Y88" i="2"/>
  <c r="U88" i="2"/>
  <c r="X817" i="2"/>
  <c r="V817" i="2"/>
  <c r="X891" i="2"/>
  <c r="V891" i="2"/>
  <c r="V959" i="2"/>
  <c r="X959" i="2"/>
  <c r="V737" i="2"/>
  <c r="X737" i="2"/>
  <c r="U851" i="2"/>
  <c r="Y851" i="2"/>
  <c r="AA851" i="2" s="1"/>
  <c r="V716" i="2"/>
  <c r="X716" i="2"/>
  <c r="V848" i="2"/>
  <c r="X848" i="2"/>
  <c r="U989" i="2"/>
  <c r="Y989" i="2"/>
  <c r="X786" i="2"/>
  <c r="V786" i="2"/>
  <c r="U781" i="2"/>
  <c r="Y781" i="2"/>
  <c r="AA781" i="2" s="1"/>
  <c r="X405" i="2"/>
  <c r="V405" i="2"/>
  <c r="Y312" i="2"/>
  <c r="AA312" i="2" s="1"/>
  <c r="U312" i="2"/>
  <c r="X217" i="2"/>
  <c r="V217" i="2"/>
  <c r="V823" i="2"/>
  <c r="X823" i="2"/>
  <c r="X833" i="2"/>
  <c r="V833" i="2"/>
  <c r="V21" i="2"/>
  <c r="S21" i="2"/>
  <c r="R21" i="2"/>
  <c r="X21" i="2" s="1"/>
  <c r="U381" i="2"/>
  <c r="Y381" i="2"/>
  <c r="U255" i="2"/>
  <c r="Y255" i="2"/>
  <c r="U866" i="2"/>
  <c r="U865" i="2" s="1"/>
  <c r="U864" i="2" s="1"/>
  <c r="Y866" i="2"/>
  <c r="V804" i="2"/>
  <c r="X804" i="2"/>
  <c r="V910" i="2"/>
  <c r="X910" i="2"/>
  <c r="X1005" i="2"/>
  <c r="V1005" i="2"/>
  <c r="V768" i="2"/>
  <c r="X768" i="2"/>
  <c r="X773" i="2"/>
  <c r="V773" i="2"/>
  <c r="X915" i="2"/>
  <c r="V915" i="2"/>
  <c r="V550" i="2"/>
  <c r="X550" i="2"/>
  <c r="Z521" i="2"/>
  <c r="U539" i="2"/>
  <c r="Y539" i="2"/>
  <c r="AA539" i="2" s="1"/>
  <c r="X429" i="2"/>
  <c r="V429" i="2"/>
  <c r="Y268" i="2"/>
  <c r="AA268" i="2" s="1"/>
  <c r="U268" i="2"/>
  <c r="V133" i="2"/>
  <c r="X133" i="2"/>
  <c r="Y413" i="2"/>
  <c r="AA413" i="2" s="1"/>
  <c r="U413" i="2"/>
  <c r="Y143" i="2"/>
  <c r="AA143" i="2" s="1"/>
  <c r="U143" i="2"/>
  <c r="Y903" i="2"/>
  <c r="U903" i="2"/>
  <c r="Z485" i="2"/>
  <c r="V844" i="2"/>
  <c r="X844" i="2"/>
  <c r="U713" i="2"/>
  <c r="Y713" i="2"/>
  <c r="Y531" i="2"/>
  <c r="AA531" i="2" s="1"/>
  <c r="U531" i="2"/>
  <c r="V503" i="2"/>
  <c r="X503" i="2"/>
  <c r="X619" i="2"/>
  <c r="V619" i="2"/>
  <c r="Y409" i="2"/>
  <c r="AA409" i="2" s="1"/>
  <c r="U409" i="2"/>
  <c r="V138" i="2"/>
  <c r="X138" i="2"/>
  <c r="U209" i="2"/>
  <c r="Y209" i="2"/>
  <c r="AA209" i="2" s="1"/>
  <c r="V163" i="2"/>
  <c r="X163" i="2"/>
  <c r="X151" i="2"/>
  <c r="V151" i="2"/>
  <c r="U214" i="2"/>
  <c r="Y214" i="2"/>
  <c r="AA214" i="2" s="1"/>
  <c r="X642" i="2"/>
  <c r="V642" i="2"/>
  <c r="U679" i="2"/>
  <c r="AA796" i="2"/>
  <c r="U931" i="2"/>
  <c r="Y931" i="2"/>
  <c r="AA931" i="2" s="1"/>
  <c r="Z746" i="2"/>
  <c r="Y589" i="2"/>
  <c r="U589" i="2"/>
  <c r="Y480" i="2"/>
  <c r="U480" i="2"/>
  <c r="U572" i="2"/>
  <c r="Y572" i="2"/>
  <c r="AA572" i="2" s="1"/>
  <c r="X432" i="2"/>
  <c r="V432" i="2"/>
  <c r="Y330" i="2"/>
  <c r="AA330" i="2" s="1"/>
  <c r="U330" i="2"/>
  <c r="V280" i="2"/>
  <c r="X280" i="2"/>
  <c r="U239" i="2"/>
  <c r="Y239" i="2"/>
  <c r="AA239" i="2" s="1"/>
  <c r="V360" i="2"/>
  <c r="X360" i="2"/>
  <c r="X993" i="2"/>
  <c r="V993" i="2"/>
  <c r="X827" i="2"/>
  <c r="V827" i="2"/>
  <c r="U982" i="2"/>
  <c r="U981" i="2" s="1"/>
  <c r="Y982" i="2"/>
  <c r="V853" i="2"/>
  <c r="X853" i="2"/>
  <c r="X491" i="2"/>
  <c r="V491" i="2"/>
  <c r="V563" i="2"/>
  <c r="X563" i="2"/>
  <c r="U345" i="2"/>
  <c r="Y345" i="2"/>
  <c r="AA345" i="2" s="1"/>
  <c r="V278" i="2"/>
  <c r="X278" i="2"/>
  <c r="U326" i="2"/>
  <c r="Y326" i="2"/>
  <c r="AA326" i="2" s="1"/>
  <c r="Y462" i="2"/>
  <c r="AA462" i="2" s="1"/>
  <c r="U462" i="2"/>
  <c r="U509" i="2"/>
  <c r="Y509" i="2"/>
  <c r="AA509" i="2" s="1"/>
  <c r="X193" i="2"/>
  <c r="V193" i="2"/>
  <c r="U348" i="2"/>
  <c r="Y348" i="2"/>
  <c r="AA348" i="2" s="1"/>
  <c r="Y258" i="2"/>
  <c r="AA258" i="2" s="1"/>
  <c r="U258" i="2"/>
  <c r="Y477" i="2"/>
  <c r="U477" i="2"/>
  <c r="U476" i="2" s="1"/>
  <c r="X37" i="2"/>
  <c r="V37" i="2"/>
  <c r="V42" i="2"/>
  <c r="X42" i="2"/>
  <c r="U129" i="2"/>
  <c r="Y129" i="2"/>
  <c r="AA129" i="2" s="1"/>
  <c r="V1029" i="2"/>
  <c r="X1029" i="2"/>
  <c r="U1016" i="2"/>
  <c r="U1015" i="2" s="1"/>
  <c r="Y1016" i="2"/>
  <c r="V956" i="2"/>
  <c r="X956" i="2"/>
  <c r="Y977" i="2"/>
  <c r="U977" i="2"/>
  <c r="U976" i="2" s="1"/>
  <c r="Y964" i="2"/>
  <c r="U964" i="2"/>
  <c r="U963" i="2" s="1"/>
  <c r="X721" i="2"/>
  <c r="V721" i="2"/>
  <c r="U730" i="2"/>
  <c r="Y730" i="2"/>
  <c r="V495" i="2"/>
  <c r="X495" i="2"/>
  <c r="V719" i="2"/>
  <c r="X719" i="2"/>
  <c r="V351" i="2"/>
  <c r="X351" i="2"/>
  <c r="Y204" i="2"/>
  <c r="AA204" i="2" s="1"/>
  <c r="X402" i="2"/>
  <c r="V402" i="2"/>
  <c r="V265" i="2"/>
  <c r="X265" i="2"/>
  <c r="V371" i="2"/>
  <c r="X371" i="2"/>
  <c r="AA368" i="2"/>
  <c r="V181" i="2"/>
  <c r="X181" i="2"/>
  <c r="Y232" i="2"/>
  <c r="AA232" i="2" s="1"/>
  <c r="U232" i="2"/>
  <c r="V15" i="2"/>
  <c r="R15" i="2"/>
  <c r="X15" i="2" s="1"/>
  <c r="S15" i="2"/>
  <c r="V295" i="2"/>
  <c r="X295" i="2"/>
  <c r="X885" i="2"/>
  <c r="V885" i="2"/>
  <c r="X703" i="2"/>
  <c r="V703" i="2"/>
  <c r="V127" i="2"/>
  <c r="X127" i="2"/>
  <c r="V104" i="2"/>
  <c r="X104" i="2"/>
  <c r="U554" i="2"/>
  <c r="X808" i="2"/>
  <c r="V808" i="2"/>
  <c r="X626" i="2"/>
  <c r="V626" i="2"/>
  <c r="X709" i="2"/>
  <c r="V709" i="2"/>
  <c r="V569" i="2"/>
  <c r="X569" i="2"/>
  <c r="Y595" i="2"/>
  <c r="AA595" i="2" s="1"/>
  <c r="U595" i="2"/>
  <c r="X685" i="2"/>
  <c r="V685" i="2"/>
  <c r="V535" i="2"/>
  <c r="X535" i="2"/>
  <c r="V523" i="2"/>
  <c r="X523" i="2"/>
  <c r="AA518" i="2"/>
  <c r="X190" i="2"/>
  <c r="V190" i="2"/>
  <c r="Y499" i="2"/>
  <c r="AA499" i="2" s="1"/>
  <c r="U499" i="2"/>
  <c r="V613" i="2"/>
  <c r="X613" i="2"/>
  <c r="Y135" i="2"/>
  <c r="AA135" i="2" s="1"/>
  <c r="U135" i="2"/>
  <c r="Z251" i="2"/>
  <c r="Z250" i="2" s="1"/>
  <c r="X99" i="2"/>
  <c r="V99" i="2"/>
  <c r="AA160" i="2"/>
  <c r="U221" i="2"/>
  <c r="Y221" i="2"/>
  <c r="O15" i="2"/>
  <c r="O13" i="2" s="1"/>
  <c r="O12" i="2" s="1"/>
  <c r="O11" i="2" s="1"/>
  <c r="O10" i="2" s="1"/>
  <c r="O9" i="2" s="1"/>
  <c r="U1033" i="2"/>
  <c r="Y1033" i="2"/>
  <c r="AA1033" i="2" s="1"/>
  <c r="U777" i="2"/>
  <c r="Y777" i="2"/>
  <c r="AA777" i="2" s="1"/>
  <c r="X579" i="2"/>
  <c r="V579" i="2"/>
  <c r="AA700" i="2"/>
  <c r="V308" i="2"/>
  <c r="X308" i="2"/>
  <c r="Y487" i="2"/>
  <c r="U487" i="2"/>
  <c r="U417" i="2"/>
  <c r="Y417" i="2"/>
  <c r="AA417" i="2" s="1"/>
  <c r="X116" i="2"/>
  <c r="V116" i="2"/>
  <c r="V90" i="2"/>
  <c r="X90" i="2"/>
  <c r="V225" i="2"/>
  <c r="X225" i="2"/>
  <c r="X648" i="2"/>
  <c r="V648" i="2"/>
  <c r="U944" i="2"/>
  <c r="Y944" i="2"/>
  <c r="V907" i="2"/>
  <c r="X907" i="2"/>
  <c r="Y696" i="2"/>
  <c r="AA696" i="2" s="1"/>
  <c r="U696" i="2"/>
  <c r="V926" i="2"/>
  <c r="X926" i="2"/>
  <c r="V749" i="2"/>
  <c r="X749" i="2"/>
  <c r="AA640" i="2"/>
  <c r="X456" i="2"/>
  <c r="V456" i="2"/>
  <c r="X664" i="2"/>
  <c r="V664" i="2"/>
  <c r="Y554" i="2"/>
  <c r="AA555" i="2"/>
  <c r="AA554" i="2" s="1"/>
  <c r="U654" i="2"/>
  <c r="Y654" i="2"/>
  <c r="AA654" i="2" s="1"/>
  <c r="V384" i="2"/>
  <c r="X384" i="2"/>
  <c r="U123" i="2"/>
  <c r="Y123" i="2"/>
  <c r="V466" i="2"/>
  <c r="X466" i="2"/>
  <c r="X276" i="2"/>
  <c r="V276" i="2"/>
  <c r="U27" i="2"/>
  <c r="Y27" i="2"/>
  <c r="AA27" i="2" s="1"/>
  <c r="V335" i="2"/>
  <c r="X335" i="2"/>
  <c r="M13" i="2" l="1"/>
  <c r="M12" i="2" s="1"/>
  <c r="M11" i="2" s="1"/>
  <c r="M10" i="2" s="1"/>
  <c r="M9" i="2" s="1"/>
  <c r="Z586" i="2"/>
  <c r="Z585" i="2" s="1"/>
  <c r="U342" i="2"/>
  <c r="Y342" i="2"/>
  <c r="AA342" i="2" s="1"/>
  <c r="U396" i="2"/>
  <c r="Z85" i="2"/>
  <c r="U390" i="2"/>
  <c r="Z967" i="2"/>
  <c r="Y47" i="2"/>
  <c r="AA47" i="2" s="1"/>
  <c r="Y545" i="2"/>
  <c r="AA545" i="2" s="1"/>
  <c r="U321" i="2"/>
  <c r="U320" i="2" s="1"/>
  <c r="U941" i="2"/>
  <c r="U940" i="2" s="1"/>
  <c r="Z745" i="2"/>
  <c r="Y676" i="2"/>
  <c r="AA676" i="2" s="1"/>
  <c r="U676" i="2"/>
  <c r="U515" i="2"/>
  <c r="U514" i="2" s="1"/>
  <c r="Y515" i="2"/>
  <c r="Y237" i="2"/>
  <c r="AA237" i="2" s="1"/>
  <c r="U237" i="2"/>
  <c r="Y637" i="2"/>
  <c r="AA637" i="2" s="1"/>
  <c r="U637" i="2"/>
  <c r="U583" i="2"/>
  <c r="U582" i="2" s="1"/>
  <c r="Y583" i="2"/>
  <c r="U448" i="2"/>
  <c r="Y448" i="2"/>
  <c r="AA448" i="2" s="1"/>
  <c r="Y314" i="2"/>
  <c r="AA314" i="2" s="1"/>
  <c r="U314" i="2"/>
  <c r="Y252" i="2"/>
  <c r="AA252" i="2" s="1"/>
  <c r="U252" i="2"/>
  <c r="U251" i="2" s="1"/>
  <c r="U800" i="2"/>
  <c r="Y800" i="2"/>
  <c r="AA800" i="2" s="1"/>
  <c r="Z378" i="2"/>
  <c r="Y949" i="2"/>
  <c r="AA949" i="2" s="1"/>
  <c r="U949" i="2"/>
  <c r="U175" i="2"/>
  <c r="Y175" i="2"/>
  <c r="AA175" i="2" s="1"/>
  <c r="U262" i="2"/>
  <c r="Y262" i="2"/>
  <c r="AA262" i="2" s="1"/>
  <c r="U660" i="2"/>
  <c r="Y660" i="2"/>
  <c r="AA660" i="2" s="1"/>
  <c r="U363" i="2"/>
  <c r="Y363" i="2"/>
  <c r="AA363" i="2" s="1"/>
  <c r="Y78" i="2"/>
  <c r="Y77" i="2" s="1"/>
  <c r="Y76" i="2" s="1"/>
  <c r="Y75" i="2" s="1"/>
  <c r="AA79" i="2"/>
  <c r="AA78" i="2" s="1"/>
  <c r="AA77" i="2" s="1"/>
  <c r="AA76" i="2" s="1"/>
  <c r="AA75" i="2" s="1"/>
  <c r="Y501" i="2"/>
  <c r="AA501" i="2" s="1"/>
  <c r="U501" i="2"/>
  <c r="Y755" i="2"/>
  <c r="AA755" i="2" s="1"/>
  <c r="U755" i="2"/>
  <c r="U355" i="2"/>
  <c r="U668" i="2"/>
  <c r="Y668" i="2"/>
  <c r="AA668" i="2" s="1"/>
  <c r="Y812" i="2"/>
  <c r="AA812" i="2" s="1"/>
  <c r="U812" i="2"/>
  <c r="U426" i="2"/>
  <c r="Y426" i="2"/>
  <c r="AA426" i="2" s="1"/>
  <c r="Y741" i="2"/>
  <c r="AA741" i="2" s="1"/>
  <c r="U339" i="2"/>
  <c r="Y339" i="2"/>
  <c r="AA339" i="2" s="1"/>
  <c r="AA998" i="2"/>
  <c r="AA997" i="2" s="1"/>
  <c r="Y997" i="2"/>
  <c r="Y728" i="2"/>
  <c r="AA728" i="2" s="1"/>
  <c r="U728" i="2"/>
  <c r="U727" i="2" s="1"/>
  <c r="U473" i="2"/>
  <c r="U472" i="2" s="1"/>
  <c r="Y473" i="2"/>
  <c r="Y858" i="2"/>
  <c r="U858" i="2"/>
  <c r="U857" i="2" s="1"/>
  <c r="Y167" i="2"/>
  <c r="AA167" i="2" s="1"/>
  <c r="U167" i="2"/>
  <c r="Y271" i="2"/>
  <c r="AA271" i="2" s="1"/>
  <c r="U271" i="2"/>
  <c r="U576" i="2"/>
  <c r="Y576" i="2"/>
  <c r="AA576" i="2" s="1"/>
  <c r="U422" i="2"/>
  <c r="Y422" i="2"/>
  <c r="AA422" i="2" s="1"/>
  <c r="Y599" i="2"/>
  <c r="AA599" i="2" s="1"/>
  <c r="U599" i="2"/>
  <c r="Y1009" i="2"/>
  <c r="U1009" i="2"/>
  <c r="U1008" i="2" s="1"/>
  <c r="U479" i="2"/>
  <c r="U936" i="2"/>
  <c r="U593" i="2"/>
  <c r="Y593" i="2"/>
  <c r="AA593" i="2" s="1"/>
  <c r="Y185" i="2"/>
  <c r="AA185" i="2" s="1"/>
  <c r="U185" i="2"/>
  <c r="Y244" i="2"/>
  <c r="U244" i="2"/>
  <c r="U243" i="2" s="1"/>
  <c r="T9" i="2"/>
  <c r="T8" i="2" s="1"/>
  <c r="T32" i="2" s="1"/>
  <c r="Y63" i="2"/>
  <c r="AA63" i="2" s="1"/>
  <c r="U63" i="2"/>
  <c r="Y926" i="2"/>
  <c r="AA926" i="2" s="1"/>
  <c r="U926" i="2"/>
  <c r="AA944" i="2"/>
  <c r="AA940" i="2" s="1"/>
  <c r="Y940" i="2"/>
  <c r="Y99" i="2"/>
  <c r="AA99" i="2" s="1"/>
  <c r="U99" i="2"/>
  <c r="Y37" i="2"/>
  <c r="AA37" i="2" s="1"/>
  <c r="U37" i="2"/>
  <c r="Y278" i="2"/>
  <c r="AA278" i="2" s="1"/>
  <c r="U278" i="2"/>
  <c r="U432" i="2"/>
  <c r="Y432" i="2"/>
  <c r="AA432" i="2" s="1"/>
  <c r="AA589" i="2"/>
  <c r="U642" i="2"/>
  <c r="U639" i="2" s="1"/>
  <c r="Y642" i="2"/>
  <c r="Y619" i="2"/>
  <c r="AA619" i="2" s="1"/>
  <c r="U619" i="2"/>
  <c r="Y217" i="2"/>
  <c r="AA217" i="2" s="1"/>
  <c r="U217" i="2"/>
  <c r="AA989" i="2"/>
  <c r="Y896" i="2"/>
  <c r="AA896" i="2" s="1"/>
  <c r="U896" i="2"/>
  <c r="U225" i="2"/>
  <c r="Y225" i="2"/>
  <c r="AA225" i="2" s="1"/>
  <c r="U495" i="2"/>
  <c r="Y495" i="2"/>
  <c r="AA495" i="2" s="1"/>
  <c r="U749" i="2"/>
  <c r="Y749" i="2"/>
  <c r="Y335" i="2"/>
  <c r="U335" i="2"/>
  <c r="AA123" i="2"/>
  <c r="Y664" i="2"/>
  <c r="AA664" i="2" s="1"/>
  <c r="U664" i="2"/>
  <c r="U90" i="2"/>
  <c r="Y90" i="2"/>
  <c r="AA90" i="2" s="1"/>
  <c r="AA487" i="2"/>
  <c r="Y190" i="2"/>
  <c r="U190" i="2"/>
  <c r="Y104" i="2"/>
  <c r="AA104" i="2" s="1"/>
  <c r="U104" i="2"/>
  <c r="U402" i="2"/>
  <c r="Y402" i="2"/>
  <c r="AA977" i="2"/>
  <c r="AA976" i="2" s="1"/>
  <c r="Y976" i="2"/>
  <c r="Y981" i="2"/>
  <c r="AA982" i="2"/>
  <c r="AA981" i="2" s="1"/>
  <c r="AA321" i="2"/>
  <c r="AA320" i="2" s="1"/>
  <c r="Y320" i="2"/>
  <c r="U503" i="2"/>
  <c r="Y503" i="2"/>
  <c r="AA503" i="2" s="1"/>
  <c r="U915" i="2"/>
  <c r="Y915" i="2"/>
  <c r="AA915" i="2" s="1"/>
  <c r="Y1005" i="2"/>
  <c r="U1005" i="2"/>
  <c r="U1004" i="2" s="1"/>
  <c r="Y865" i="2"/>
  <c r="Y864" i="2" s="1"/>
  <c r="AA866" i="2"/>
  <c r="AA865" i="2" s="1"/>
  <c r="AA864" i="2" s="1"/>
  <c r="U817" i="2"/>
  <c r="Y817" i="2"/>
  <c r="AA817" i="2" s="1"/>
  <c r="AA88" i="2"/>
  <c r="Y761" i="2"/>
  <c r="AA761" i="2" s="1"/>
  <c r="U761" i="2"/>
  <c r="U32" i="2"/>
  <c r="Y32" i="2"/>
  <c r="AA32" i="2" s="1"/>
  <c r="Y853" i="2"/>
  <c r="AA853" i="2" s="1"/>
  <c r="U853" i="2"/>
  <c r="AA221" i="2"/>
  <c r="Y295" i="2"/>
  <c r="U295" i="2"/>
  <c r="U294" i="2" s="1"/>
  <c r="U181" i="2"/>
  <c r="Y181" i="2"/>
  <c r="AA181" i="2" s="1"/>
  <c r="U193" i="2"/>
  <c r="Y193" i="2"/>
  <c r="AA193" i="2" s="1"/>
  <c r="U491" i="2"/>
  <c r="Y491" i="2"/>
  <c r="AA491" i="2" s="1"/>
  <c r="Y737" i="2"/>
  <c r="U737" i="2"/>
  <c r="U736" i="2" s="1"/>
  <c r="U726" i="2" s="1"/>
  <c r="U725" i="2" s="1"/>
  <c r="Y444" i="2"/>
  <c r="AA444" i="2" s="1"/>
  <c r="U444" i="2"/>
  <c r="Y956" i="2"/>
  <c r="AA956" i="2" s="1"/>
  <c r="U956" i="2"/>
  <c r="U138" i="2"/>
  <c r="Y138" i="2"/>
  <c r="Y921" i="2"/>
  <c r="U921" i="2"/>
  <c r="U384" i="2"/>
  <c r="Y384" i="2"/>
  <c r="AA384" i="2" s="1"/>
  <c r="U523" i="2"/>
  <c r="Y523" i="2"/>
  <c r="U719" i="2"/>
  <c r="Y719" i="2"/>
  <c r="AA719" i="2" s="1"/>
  <c r="Z484" i="2"/>
  <c r="U773" i="2"/>
  <c r="Y773" i="2"/>
  <c r="AA381" i="2"/>
  <c r="U405" i="2"/>
  <c r="Y405" i="2"/>
  <c r="AA405" i="2" s="1"/>
  <c r="U848" i="2"/>
  <c r="Y848" i="2"/>
  <c r="AA848" i="2" s="1"/>
  <c r="Y390" i="2"/>
  <c r="AA391" i="2"/>
  <c r="AA390" i="2" s="1"/>
  <c r="Y840" i="2"/>
  <c r="U840" i="2"/>
  <c r="Y527" i="2"/>
  <c r="AA527" i="2" s="1"/>
  <c r="U527" i="2"/>
  <c r="U703" i="2"/>
  <c r="Y703" i="2"/>
  <c r="U371" i="2"/>
  <c r="U367" i="2" s="1"/>
  <c r="U366" i="2" s="1"/>
  <c r="Y371" i="2"/>
  <c r="U351" i="2"/>
  <c r="Y351" i="2"/>
  <c r="AA351" i="2" s="1"/>
  <c r="AA477" i="2"/>
  <c r="AA476" i="2" s="1"/>
  <c r="Y476" i="2"/>
  <c r="Y280" i="2"/>
  <c r="AA280" i="2" s="1"/>
  <c r="U280" i="2"/>
  <c r="U151" i="2"/>
  <c r="Y151" i="2"/>
  <c r="AA151" i="2" s="1"/>
  <c r="U436" i="2"/>
  <c r="U435" i="2" s="1"/>
  <c r="Y436" i="2"/>
  <c r="U648" i="2"/>
  <c r="Y648" i="2"/>
  <c r="Y116" i="2"/>
  <c r="AA116" i="2" s="1"/>
  <c r="U116" i="2"/>
  <c r="U308" i="2"/>
  <c r="Y308" i="2"/>
  <c r="Y808" i="2"/>
  <c r="AA808" i="2" s="1"/>
  <c r="U808" i="2"/>
  <c r="Y1015" i="2"/>
  <c r="AA1016" i="2"/>
  <c r="AA1015" i="2" s="1"/>
  <c r="Y163" i="2"/>
  <c r="U163" i="2"/>
  <c r="AA713" i="2"/>
  <c r="U429" i="2"/>
  <c r="Y429" i="2"/>
  <c r="U550" i="2"/>
  <c r="Y550" i="2"/>
  <c r="AA550" i="2" s="1"/>
  <c r="U380" i="2"/>
  <c r="Y823" i="2"/>
  <c r="AA823" i="2" s="1"/>
  <c r="U823" i="2"/>
  <c r="Y959" i="2"/>
  <c r="AA959" i="2" s="1"/>
  <c r="U959" i="2"/>
  <c r="U69" i="2"/>
  <c r="Y69" i="2"/>
  <c r="AA69" i="2" s="1"/>
  <c r="U566" i="2"/>
  <c r="Y566" i="2"/>
  <c r="AA566" i="2" s="1"/>
  <c r="Y58" i="2"/>
  <c r="AA58" i="2" s="1"/>
  <c r="U58" i="2"/>
  <c r="Y374" i="2"/>
  <c r="AA375" i="2"/>
  <c r="AA374" i="2" s="1"/>
  <c r="Y827" i="2"/>
  <c r="U827" i="2"/>
  <c r="U276" i="2"/>
  <c r="Y276" i="2"/>
  <c r="U535" i="2"/>
  <c r="Y535" i="2"/>
  <c r="AA535" i="2" s="1"/>
  <c r="U569" i="2"/>
  <c r="Y569" i="2"/>
  <c r="AA569" i="2" s="1"/>
  <c r="Y15" i="2"/>
  <c r="U15" i="2"/>
  <c r="S14" i="2"/>
  <c r="S13" i="2" s="1"/>
  <c r="S12" i="2" s="1"/>
  <c r="S11" i="2" s="1"/>
  <c r="S10" i="2" s="1"/>
  <c r="Y721" i="2"/>
  <c r="AA721" i="2" s="1"/>
  <c r="U721" i="2"/>
  <c r="AA903" i="2"/>
  <c r="Y133" i="2"/>
  <c r="AA133" i="2" s="1"/>
  <c r="U133" i="2"/>
  <c r="U122" i="2" s="1"/>
  <c r="AA255" i="2"/>
  <c r="Y251" i="2"/>
  <c r="U716" i="2"/>
  <c r="U712" i="2" s="1"/>
  <c r="Y716" i="2"/>
  <c r="AA716" i="2" s="1"/>
  <c r="Y601" i="2"/>
  <c r="AA601" i="2" s="1"/>
  <c r="U601" i="2"/>
  <c r="U127" i="2"/>
  <c r="Y127" i="2"/>
  <c r="AA127" i="2" s="1"/>
  <c r="U907" i="2"/>
  <c r="U902" i="2" s="1"/>
  <c r="Y907" i="2"/>
  <c r="AA907" i="2" s="1"/>
  <c r="Y709" i="2"/>
  <c r="AA709" i="2" s="1"/>
  <c r="U709" i="2"/>
  <c r="U952" i="2"/>
  <c r="Y952" i="2"/>
  <c r="U466" i="2"/>
  <c r="U465" i="2" s="1"/>
  <c r="Y466" i="2"/>
  <c r="AA964" i="2"/>
  <c r="AA963" i="2" s="1"/>
  <c r="Y963" i="2"/>
  <c r="U1029" i="2"/>
  <c r="U1028" i="2" s="1"/>
  <c r="Y1029" i="2"/>
  <c r="U768" i="2"/>
  <c r="U767" i="2" s="1"/>
  <c r="Y768" i="2"/>
  <c r="Y869" i="2"/>
  <c r="U869" i="2"/>
  <c r="U868" i="2" s="1"/>
  <c r="Y969" i="2"/>
  <c r="AA970" i="2"/>
  <c r="AA969" i="2" s="1"/>
  <c r="Y469" i="2"/>
  <c r="AA469" i="2" s="1"/>
  <c r="U469" i="2"/>
  <c r="Y456" i="2"/>
  <c r="U456" i="2"/>
  <c r="U455" i="2" s="1"/>
  <c r="U626" i="2"/>
  <c r="U625" i="2" s="1"/>
  <c r="Y626" i="2"/>
  <c r="U833" i="2"/>
  <c r="Y833" i="2"/>
  <c r="AA833" i="2" s="1"/>
  <c r="U820" i="2"/>
  <c r="Y820" i="2"/>
  <c r="AA820" i="2" s="1"/>
  <c r="Y613" i="2"/>
  <c r="AA613" i="2" s="1"/>
  <c r="U613" i="2"/>
  <c r="U265" i="2"/>
  <c r="Y265" i="2"/>
  <c r="Y42" i="2"/>
  <c r="AA42" i="2" s="1"/>
  <c r="U42" i="2"/>
  <c r="AA480" i="2"/>
  <c r="AA479" i="2" s="1"/>
  <c r="Y479" i="2"/>
  <c r="Y21" i="2"/>
  <c r="AA21" i="2" s="1"/>
  <c r="U21" i="2"/>
  <c r="AA730" i="2"/>
  <c r="Y727" i="2"/>
  <c r="U910" i="2"/>
  <c r="Y910" i="2"/>
  <c r="Y110" i="2"/>
  <c r="AA110" i="2" s="1"/>
  <c r="U110" i="2"/>
  <c r="N8" i="2"/>
  <c r="N32" i="2" s="1"/>
  <c r="Y579" i="2"/>
  <c r="U579" i="2"/>
  <c r="Y685" i="2"/>
  <c r="U685" i="2"/>
  <c r="U684" i="2" s="1"/>
  <c r="U885" i="2"/>
  <c r="Y885" i="2"/>
  <c r="Y563" i="2"/>
  <c r="U563" i="2"/>
  <c r="U993" i="2"/>
  <c r="U988" i="2" s="1"/>
  <c r="U987" i="2" s="1"/>
  <c r="Y993" i="2"/>
  <c r="AA993" i="2" s="1"/>
  <c r="Y360" i="2"/>
  <c r="U360" i="2"/>
  <c r="U359" i="2" s="1"/>
  <c r="Y844" i="2"/>
  <c r="AA844" i="2" s="1"/>
  <c r="U844" i="2"/>
  <c r="U804" i="2"/>
  <c r="Y804" i="2"/>
  <c r="Y786" i="2"/>
  <c r="AA786" i="2" s="1"/>
  <c r="U786" i="2"/>
  <c r="U891" i="2"/>
  <c r="Y891" i="2"/>
  <c r="AA891" i="2" s="1"/>
  <c r="U968" i="2"/>
  <c r="U148" i="2"/>
  <c r="Y148" i="2"/>
  <c r="AA148" i="2" s="1"/>
  <c r="AA251" i="2" l="1"/>
  <c r="U379" i="2"/>
  <c r="AA712" i="2"/>
  <c r="U464" i="2"/>
  <c r="U1003" i="2"/>
  <c r="U967" i="2" s="1"/>
  <c r="Z84" i="2"/>
  <c r="Z83" i="2" s="1"/>
  <c r="Z82" i="2" s="1"/>
  <c r="Z9" i="2" s="1"/>
  <c r="Z8" i="2" s="1"/>
  <c r="Z1036" i="2" s="1"/>
  <c r="Y712" i="2"/>
  <c r="AA380" i="2"/>
  <c r="AA379" i="2" s="1"/>
  <c r="U220" i="2"/>
  <c r="U884" i="2"/>
  <c r="U14" i="2"/>
  <c r="U13" i="2" s="1"/>
  <c r="U12" i="2" s="1"/>
  <c r="U11" i="2" s="1"/>
  <c r="U10" i="2" s="1"/>
  <c r="U87" i="2"/>
  <c r="Y514" i="2"/>
  <c r="AA515" i="2"/>
  <c r="AA514" i="2" s="1"/>
  <c r="U307" i="2"/>
  <c r="U306" i="2" s="1"/>
  <c r="U401" i="2"/>
  <c r="AA727" i="2"/>
  <c r="U159" i="2"/>
  <c r="AA858" i="2"/>
  <c r="AA857" i="2" s="1"/>
  <c r="Y857" i="2"/>
  <c r="U261" i="2"/>
  <c r="U699" i="2"/>
  <c r="U698" i="2" s="1"/>
  <c r="Y582" i="2"/>
  <c r="AA583" i="2"/>
  <c r="AA582" i="2" s="1"/>
  <c r="Y87" i="2"/>
  <c r="AA87" i="2"/>
  <c r="Y472" i="2"/>
  <c r="AA473" i="2"/>
  <c r="AA472" i="2" s="1"/>
  <c r="U486" i="2"/>
  <c r="U485" i="2" s="1"/>
  <c r="AA988" i="2"/>
  <c r="AA987" i="2" s="1"/>
  <c r="U588" i="2"/>
  <c r="U587" i="2" s="1"/>
  <c r="Y988" i="2"/>
  <c r="Y987" i="2" s="1"/>
  <c r="U575" i="2"/>
  <c r="Y968" i="2"/>
  <c r="Y380" i="2"/>
  <c r="Y379" i="2" s="1"/>
  <c r="Y243" i="2"/>
  <c r="AA244" i="2"/>
  <c r="AA243" i="2" s="1"/>
  <c r="AA1009" i="2"/>
  <c r="AA1008" i="2" s="1"/>
  <c r="Y1008" i="2"/>
  <c r="AA804" i="2"/>
  <c r="AA795" i="2" s="1"/>
  <c r="Y795" i="2"/>
  <c r="AA579" i="2"/>
  <c r="AA575" i="2" s="1"/>
  <c r="Y575" i="2"/>
  <c r="Y647" i="2"/>
  <c r="AA648" i="2"/>
  <c r="AA647" i="2" s="1"/>
  <c r="AA1005" i="2"/>
  <c r="AA1004" i="2" s="1"/>
  <c r="Y1004" i="2"/>
  <c r="AA486" i="2"/>
  <c r="U748" i="2"/>
  <c r="AA588" i="2"/>
  <c r="AA429" i="2"/>
  <c r="AA425" i="2" s="1"/>
  <c r="Y425" i="2"/>
  <c r="Y14" i="2"/>
  <c r="Y13" i="2" s="1"/>
  <c r="Y12" i="2" s="1"/>
  <c r="Y11" i="2" s="1"/>
  <c r="Y10" i="2" s="1"/>
  <c r="AA15" i="2"/>
  <c r="AA14" i="2" s="1"/>
  <c r="AA13" i="2" s="1"/>
  <c r="AA12" i="2" s="1"/>
  <c r="AA11" i="2" s="1"/>
  <c r="AA10" i="2" s="1"/>
  <c r="U839" i="2"/>
  <c r="U909" i="2"/>
  <c r="U795" i="2"/>
  <c r="U562" i="2"/>
  <c r="AA265" i="2"/>
  <c r="AA261" i="2" s="1"/>
  <c r="Y261" i="2"/>
  <c r="AA768" i="2"/>
  <c r="AA767" i="2" s="1"/>
  <c r="Y767" i="2"/>
  <c r="AA466" i="2"/>
  <c r="AA465" i="2" s="1"/>
  <c r="Y465" i="2"/>
  <c r="U826" i="2"/>
  <c r="U647" i="2"/>
  <c r="U646" i="2" s="1"/>
  <c r="AA703" i="2"/>
  <c r="AA699" i="2" s="1"/>
  <c r="Y699" i="2"/>
  <c r="Y137" i="2"/>
  <c r="AA138" i="2"/>
  <c r="AA137" i="2" s="1"/>
  <c r="Y486" i="2"/>
  <c r="Y485" i="2" s="1"/>
  <c r="Y588" i="2"/>
  <c r="Y736" i="2"/>
  <c r="Y726" i="2" s="1"/>
  <c r="Y725" i="2" s="1"/>
  <c r="AA737" i="2"/>
  <c r="AA736" i="2" s="1"/>
  <c r="AA295" i="2"/>
  <c r="AA294" i="2" s="1"/>
  <c r="Y294" i="2"/>
  <c r="AA402" i="2"/>
  <c r="AA401" i="2" s="1"/>
  <c r="Y401" i="2"/>
  <c r="AA563" i="2"/>
  <c r="AA562" i="2" s="1"/>
  <c r="Y562" i="2"/>
  <c r="AA827" i="2"/>
  <c r="AA826" i="2" s="1"/>
  <c r="Y826" i="2"/>
  <c r="AA523" i="2"/>
  <c r="AA522" i="2" s="1"/>
  <c r="AA521" i="2" s="1"/>
  <c r="Y522" i="2"/>
  <c r="Y521" i="2" s="1"/>
  <c r="AA456" i="2"/>
  <c r="AA455" i="2" s="1"/>
  <c r="Y455" i="2"/>
  <c r="Y435" i="2"/>
  <c r="AA436" i="2"/>
  <c r="AA435" i="2" s="1"/>
  <c r="AA220" i="2"/>
  <c r="AA952" i="2"/>
  <c r="AA948" i="2" s="1"/>
  <c r="AA947" i="2" s="1"/>
  <c r="Y948" i="2"/>
  <c r="Y947" i="2" s="1"/>
  <c r="Y220" i="2"/>
  <c r="U948" i="2"/>
  <c r="U947" i="2" s="1"/>
  <c r="AA902" i="2"/>
  <c r="AA308" i="2"/>
  <c r="AA307" i="2" s="1"/>
  <c r="AA306" i="2" s="1"/>
  <c r="Y307" i="2"/>
  <c r="Y306" i="2" s="1"/>
  <c r="Y122" i="2"/>
  <c r="AA968" i="2"/>
  <c r="Y1028" i="2"/>
  <c r="AA1029" i="2"/>
  <c r="AA1028" i="2" s="1"/>
  <c r="Y902" i="2"/>
  <c r="Y839" i="2"/>
  <c r="AA840" i="2"/>
  <c r="AA839" i="2" s="1"/>
  <c r="AA122" i="2"/>
  <c r="U189" i="2"/>
  <c r="AA910" i="2"/>
  <c r="AA909" i="2" s="1"/>
  <c r="Y909" i="2"/>
  <c r="U137" i="2"/>
  <c r="Y884" i="2"/>
  <c r="AA885" i="2"/>
  <c r="AA884" i="2" s="1"/>
  <c r="U425" i="2"/>
  <c r="U522" i="2"/>
  <c r="U521" i="2" s="1"/>
  <c r="AA773" i="2"/>
  <c r="AA772" i="2" s="1"/>
  <c r="Y772" i="2"/>
  <c r="AA685" i="2"/>
  <c r="AA684" i="2" s="1"/>
  <c r="Y684" i="2"/>
  <c r="Y275" i="2"/>
  <c r="AA276" i="2"/>
  <c r="AA275" i="2" s="1"/>
  <c r="AA163" i="2"/>
  <c r="AA159" i="2" s="1"/>
  <c r="Y159" i="2"/>
  <c r="U772" i="2"/>
  <c r="U920" i="2"/>
  <c r="U919" i="2" s="1"/>
  <c r="Y189" i="2"/>
  <c r="AA190" i="2"/>
  <c r="AA189" i="2" s="1"/>
  <c r="U334" i="2"/>
  <c r="U333" i="2" s="1"/>
  <c r="AA360" i="2"/>
  <c r="AA359" i="2" s="1"/>
  <c r="Y359" i="2"/>
  <c r="AA626" i="2"/>
  <c r="AA625" i="2" s="1"/>
  <c r="Y625" i="2"/>
  <c r="AA371" i="2"/>
  <c r="AA367" i="2" s="1"/>
  <c r="AA366" i="2" s="1"/>
  <c r="Y367" i="2"/>
  <c r="Y366" i="2" s="1"/>
  <c r="AA921" i="2"/>
  <c r="AA920" i="2" s="1"/>
  <c r="AA919" i="2" s="1"/>
  <c r="Y920" i="2"/>
  <c r="Y919" i="2" s="1"/>
  <c r="Y334" i="2"/>
  <c r="AA335" i="2"/>
  <c r="AA334" i="2" s="1"/>
  <c r="AA642" i="2"/>
  <c r="AA639" i="2" s="1"/>
  <c r="Y639" i="2"/>
  <c r="Y868" i="2"/>
  <c r="AA869" i="2"/>
  <c r="AA868" i="2" s="1"/>
  <c r="U275" i="2"/>
  <c r="U250" i="2" s="1"/>
  <c r="AA749" i="2"/>
  <c r="AA748" i="2" s="1"/>
  <c r="Y748" i="2"/>
  <c r="O8" i="2" l="1"/>
  <c r="U86" i="2"/>
  <c r="AA1003" i="2"/>
  <c r="Y698" i="2"/>
  <c r="U883" i="2"/>
  <c r="U882" i="2" s="1"/>
  <c r="AA698" i="2"/>
  <c r="AA726" i="2"/>
  <c r="AA725" i="2" s="1"/>
  <c r="U158" i="2"/>
  <c r="AA464" i="2"/>
  <c r="Y86" i="2"/>
  <c r="U586" i="2"/>
  <c r="U585" i="2" s="1"/>
  <c r="Y464" i="2"/>
  <c r="AA883" i="2"/>
  <c r="AA882" i="2" s="1"/>
  <c r="U747" i="2"/>
  <c r="Y883" i="2"/>
  <c r="Y882" i="2" s="1"/>
  <c r="Y561" i="2"/>
  <c r="Y484" i="2"/>
  <c r="AA250" i="2"/>
  <c r="AA485" i="2"/>
  <c r="U400" i="2"/>
  <c r="U378" i="2" s="1"/>
  <c r="Y250" i="2"/>
  <c r="AA561" i="2"/>
  <c r="AA86" i="2"/>
  <c r="Y1003" i="2"/>
  <c r="Y967" i="2" s="1"/>
  <c r="Y747" i="2"/>
  <c r="Y400" i="2"/>
  <c r="U794" i="2"/>
  <c r="U561" i="2"/>
  <c r="U484" i="2" s="1"/>
  <c r="AA747" i="2"/>
  <c r="AA158" i="2"/>
  <c r="Y794" i="2"/>
  <c r="Y587" i="2"/>
  <c r="AA794" i="2"/>
  <c r="AA967" i="2"/>
  <c r="AA587" i="2"/>
  <c r="AA400" i="2"/>
  <c r="U85" i="2"/>
  <c r="AA333" i="2"/>
  <c r="Y333" i="2"/>
  <c r="Y305" i="2" s="1"/>
  <c r="AA305" i="2"/>
  <c r="AA646" i="2"/>
  <c r="U305" i="2"/>
  <c r="Y646" i="2"/>
  <c r="Y158" i="2"/>
  <c r="M8" i="2" l="1"/>
  <c r="M32" i="2" s="1"/>
  <c r="O32" i="2" s="1"/>
  <c r="AA484" i="2"/>
  <c r="AA746" i="2"/>
  <c r="AA745" i="2" s="1"/>
  <c r="AA378" i="2"/>
  <c r="AA586" i="2"/>
  <c r="AA585" i="2" s="1"/>
  <c r="AA85" i="2"/>
  <c r="Y85" i="2"/>
  <c r="Y378" i="2"/>
  <c r="AA84" i="2"/>
  <c r="AA83" i="2" s="1"/>
  <c r="AA82" i="2" s="1"/>
  <c r="AA9" i="2" s="1"/>
  <c r="AA8" i="2" s="1"/>
  <c r="U746" i="2"/>
  <c r="U745" i="2" s="1"/>
  <c r="Y586" i="2"/>
  <c r="Y585" i="2" s="1"/>
  <c r="Y746" i="2"/>
  <c r="Y745" i="2" s="1"/>
  <c r="S9" i="2"/>
  <c r="S8" i="2" s="1"/>
  <c r="S32" i="2" s="1"/>
  <c r="U1036" i="2" s="1"/>
  <c r="U84" i="2"/>
  <c r="U83" i="2" s="1"/>
  <c r="Y84" i="2" l="1"/>
  <c r="Y83" i="2" s="1"/>
  <c r="Y82" i="2" s="1"/>
  <c r="Y9" i="2" s="1"/>
  <c r="Y8" i="2" s="1"/>
  <c r="Y1036" i="2" s="1"/>
  <c r="AA1036" i="2" s="1"/>
  <c r="U82" i="2"/>
  <c r="U9" i="2" s="1"/>
  <c r="U8" i="2" s="1"/>
</calcChain>
</file>

<file path=xl/sharedStrings.xml><?xml version="1.0" encoding="utf-8"?>
<sst xmlns="http://schemas.openxmlformats.org/spreadsheetml/2006/main" count="2919" uniqueCount="1934">
  <si>
    <t>Указать название организации (на бланке организации)</t>
  </si>
  <si>
    <t>{"tkp_id":null,"is_full":true,"with_vat":true,"price_type":"c4c5aea1-b5cd-11e8-80e5-005056881952","estimate_id":5081123,"estimate_version_id":6223304,"tkp_form_id":null,"fill_recommended_prices":false}</t>
  </si>
  <si>
    <t>11</t>
  </si>
  <si>
    <t>L9gIb60aqkRxC3griXbdsgUARqeM3JaTpukAnc3zZWGVJ00eqob+QSAgbtYkeMDOqjndYo9qv74AbvhEaUkddLvO9u8iCJiVFczwnVFc4aFoZn/7dfcyz5o2nn/qSV1NDj4nQ9Zex/90Z+eXHgiGg+bGhW3V96axG3Mdx0HJdtA=</t>
  </si>
  <si>
    <t>ТЕХНИКО-КОММЕРЧЕСКОЕ ПРЕДЛОЖЕНИЕ (ТКП)</t>
  </si>
  <si>
    <t>г. Москва, р-н Северное Измайлово, мкр. 80, (ул. 15-Парковая 46Б) 1 этап</t>
  </si>
  <si>
    <t>Стоимость, указанная в предложении, включает в себя все необходимые затраты на выполнение полного комплекса работ, с НДС</t>
  </si>
  <si>
    <t>Предельная стоимость производства работ (ПСПР)</t>
  </si>
  <si>
    <t>Заполните : Название компании</t>
  </si>
  <si>
    <t>Заполните : ИНН</t>
  </si>
  <si>
    <t>eF7s/WuTHMeR5wt/lTKZrZnU3Vknb5EXHjsv0K1mb2HQFyK7X+wOxmR13aEdkdQRObtnd23MCFLUZakVqduOjFeBmp2dF+c5D4iLCIIA+BWyvsLzSZ6IrKzq7uqISHfP9KjWzmoGDaAvoP8iMt3/HuER/p+/89Z//NH0Oy9957Xhj76z851/P/zh301Pq8+8/nc//OHOd6b/93j6w8UnvvPm8hvkn//zne+M33jttTdev/Odl/5a/kX9K/KP55/duXP+j92p/7U75/9c9b1vnn9b9ffyT+XT8n75VXl//s78l73yefWXB/Lj8/JJ+bhXvpi/XT6s/6q+66fy9ye976pv7JVflt9UX3pq/M7vVf+98Rtv/Hjy6uvDtxb/0RtB9dnpm2+9+pr83O03/sNgcsHg19969a3/ePB3ry4/9/c7l2lfn73672i0//nOHfkv/Z8/+oH8t++sfkj+6dU3fzCTf64++daP/25affI/vPrW3/7g3w/fuvzZH/341fH0B5U56vPqwzgei+F0GHgjMZ54QTDNvMyfCs/3hS+SLAtyEarvq35+Sb20QfhZEITR5a/9++mP33z1jdeX35OEYRT58c7S/NkbP37tCsPs1R/+8Ac/nqqnYfr6ZDr5QWXpm9U3zYY/fHP697q5+H6buZBPMG0idJa83MaSN1/9d8Q3QGfKfhtTWr2OX5S/L/97+Wn5h/Kj8jNPfSg/kf/3+/KP5f+QH+9Vn/l9r/xcfuL35e/Kj+Vf/5v8k/qJ38vX8gv5DZ/rX7rwpbNwU1gP+z1J8WJ+V7oK6Vx2evO3vfJ5T/I8ln9/LD3H8/KFciJ/kK7jmXQiX0vP8kJ+6cVOT/796fztfi/zd3rfnb9bftPvBcKTI3Bf/tjT6rvuzz/oxUn56+/1gt78v87fkf/At9oxiF46izY1BvekXS+kT3ymxkF5WzkK7y69r+R/XmGUD3rltxLscfmoGoI/yz8pj/pEDsQD+d3fzH81/5n8/sfzd9T3yhF9XH5Z/Zz6o3Lgj+VPfTl/T358pP5r8/fVpxcO/u3q4/u9hfd+IL/0rfy2b6ofqv398hMvpC9/0avG95n85DfyO57K/8L9nvpHpON/MX9H2n+3J5+835X3tIMdv3QWb2qwP6+H8LEcsF/WQ6tG/fIMLIb6RRWwHqgBq77lwSVK+VJ9Lp9T+cJpX6ub4qVjsSnKf1APej1hT6Tlj3svqQlZC+HLOVx84omO4kS8dPt6UfxBcnyqM7UQL51tzNRPq6GU/ko+OTKw/m8GNyNeupFuysSP1HOsPMtXSpypgbxX/lFn5a54aXdjVqqHVL2IjytXc+FhveCodEbviZf2Nmb0R9XsV0arGCOtfFJ+XblMyzB/X7z0/WtosfR1b88/kB9/Jj8lg5DO9H3x0v7GTP99+UiKBuWZn/V1xr0sXnp5Y8bJcZU64yf96kG9Wwdb7RgeiJcONmlm+Y2nQluv/HX5mc6+fy1e+tcbs+8zKVR+IR/OOkgtTNVZORAvDTZm5T9VXqoSrdKtftm3y56byUt/lWzK1E+U36z09BPpUr+Zv6+C1J07rytJqBJ0af+ji/5WC7Cxgb4n7f/jjkpuPtX70r/amGm4Z+BW8tKtjZmqyzMqo+02HyYvHf1FP7eHmxvxpuf2aGOmLTysPvvZkQMMepyPk5eON0aAe/NOkpde+Yt+ik82NtCNT/ErGzMN9wzcTl66vTFTid63SF46/Yt+bovNjXjTc3u6MdM68b5nyUtnbQjeeuOt4Q+vANz5zuvD16aLf5YOcXk1EELz/cCP2jzoJpofvfmjH5+qrx3Kf/LHrw5/uP9//d2rP3pN/msaxtka4/9RnB1+9zDTLvAdchtcvPbjk9d/DLXySG/lEbeVJ2ozCWJkNV7b5/asawkmQ99qNfeFflQLTmNx836qt/CU00LwnFfjtH1qmvMzJiP/9tXJZPp6u7f+3+jH9d/wm4yb/3+rt/Pf8tsJfgqqMdv+t6an4MaNlra2CsUfVfLlm/LJ/CeLBc+qPuHF+b7bk8UaVLVOWj6VH5efl5/6SVXc8GzxQ/MPtHQSLn1JPeltYnUrxA91du1Ki7JNWfRpPeQ/W6zt319IyPld+am3zwWlfkD3Nmn4o/J+77v/6nu9ao/nudps1Zn4/Q2aqLPnXyt7qmdwU1aVvzY9g/mmLPqtEqfVw/b88rbvk+ov75bfqk1H9cmnF9RsvRWu9tEeVBvJah/lm8U2+fxXpud1Y5DqeW1+VjdlnulZzatndVNWlb8xPKuxvymLjM9q9QRW6ZfyofXz+mW5qL17UdV+PJ2/O/9VT1XgVU+ximPySe19d/GsLyr7lr74yUVffF8rLPY2OQ7ycf7uEg/ghDdmqOHBjn31YG/MqvK3pgd7Y2Vt96p4/7SnnO7lmiMlsZZPuKqseEcV37xTfe1RtSSl3VXd2ySMMvNu3/Qsbsos07MYVM/ipqwqf2d6FjdWi/jbix6y/Fr+/n75tVrbWjyioqfivKH6ZJN2g2L8xswzPX5h9fhtyqp909MXbcig8g9X08meKs/4tqqOfVyVQzxfhGhVxvlfqrpL5RRlQJQPqozgy2egt/zE96rS0BeLWkb5HL9fS1flVL9SBbPzX1bFP0o8PLvyXzJmX5sbIxOo2pJQZTaNL8GmLDe9BFH1EmzKqvK/md6CeFMW/UY+4Y/kg3px+6CqMl4sCKiNhMfL0uWnmkplKWzlg/6u/NELpWyVJ39WvTnzK0dR5Dc809e+7m1yIB6ogbgwDF6l0zWVkaZHfVOWmx71uHrUN2VV+Q+mR11syiJ9TlcVDH5byeH65JVaYnhYfd8LVV78oFeLYrUYuTh0VRVKV+cFbEWbe5uEBXnnTVlnemRF9chuyqryD6ZHdmNr5WvLtvfKP+prR/c2aWS1RFsFAVXgfB+yTLApW00PXlI9eJuyqvzI9OBtbAfjM6lh35+/cyEeKo1wtyed6EeqwOMP8jfDgla1ZqDWwH4hP/Xe8mDPQjxLp+pdOGtV+dt/tfCv1T/RcFx1b5NDciEJUA9474piUJ/9VzqJpNX1398gi+k1qLbNNmZV+bHpNdjYJsqF1+DKE7rUDqo0S+pd9ahXT4R6yC+eWlM/scz1vqmExOKATehFvUpnLPzn5Zeizraqx0hV5Yve6sThY/WEqf/axaxU/TeVSdUb99WaOpFfNL5OGxvatddp3ejqc9XomF6eTVluenmq/b6NWVV+Ynp5Nrar8z8qUb3YqjtX3Bd29u7L57kOEtWZ2eqga+Vb1TNw9Wd1memiNOCRfDc+0Lpe6pr2xkbtwvEb9QrYT+N8f4OWmt6Dai9xY1bpj6rK90BsbBPod4sVv0UQeVjvdr99HkYAp4L3Nmn/I+mD1aMo1X3tlR8ansWN2Wh4FkW1/bcxq/S5mnoWN7YJ9NmijtwqTGyy5MWFn/9uJUSkH5beWur979Xnbx9VD3K1AqjWi9+dv1etAH6zKGyvLp54oY6+qpziZ5VPrh28eheUSaEfxOpBk7+L+vekNskkYzY3oJVZ3nn2e65bmj4pB3dRpi2H9HH5VV2prSX8/gYJ1Sx4d+68rmah/j31TO9btcW5MVPLz03v26Z2vcp78sn/Wr1rQCe/KUPlY3m32toxrGV+f4O2mR62akNzY1YZrnKQFkWbsui3lbCtZO3ispVqP1065CeV9KjyxPnb6k6Pf+yXf+iXn/Uv3DKzkNjzX+0sBPI3/Z3e1Htt+OoPTY/qpjBNj0O1tbcxq/RnbNTjEG/KInXnwMUi6upaJ7VO99PyRUfPwKbYTM9Atee1MavKL0zPgNiURer2pWoPs7qqankNUW9xO1mdG58nxIvHxTTZm4IwTXa1W4S16m+qf2syPRm+9bfyc9LGsZ/5+TiaecPReOjF8XjkjeKJ/Ot0OpqMZ2Ik/NHiO3/8xn9Y/CFf/Laim/5wujrpchEPfLQvkG/hf5OT883iJf2qFtGG3eYb2UsD+DoTlPDv5Q8GEZisg2N+uf6YHxNajEfDHQw60vMcMfEIPA/4AJHCOdbjHDPhwN+plgcM9VgFD1bo47BwT9ypnuWUiSXAsaCetjM9yhkDimJJ7lz26Otob07Hb72qCVjSo//da6Opboau+vRAR3RDvzIaZFGQxWGerGMtYqkcfbCFKrz94EdVfGs0Uns+cJdo4vorbBlEWFhUdTbrl2XWq6cvyicLjSr16uKqSO0C+V7+0oBIcyUWmnE6iIWBv3OYhfqASAVYj3gAAJz/OZJWHxmsPqJaLfBWozzNsTT62GD0MdVo+KPfMnpJ4wuD8QXR+CsxqsF43DNyKi0+NVh8SrUY7q4JkUgafGYw+Ixi8AXvzRxvDBEn0G+ALK1OjcMMNhIVcvqhzspdqpXwVw8adap7bKolWxlovp2/W922vFylVxvX1W3G8uumZdyXBlQYx0En2DlMhT7okAkcRJ1g58hg9hHZbIE3G+VWjqXVxwarj8lWwx/+tnEn2CkM1hdU67kDT7BzajD5lGwy3HFTIk+wc2aw+IxkscvQYwo++t3Apd2ZcaTBZiKDjyn8EO2Ev4HI8KOqah+VX1VFTs+rLXO1hrvcKL8cnL6rjU7aB2kvCGR4IsI6Dk+GfIhsvYPQZEiGyCYLvMkon3NssPiYbDH8hWgbkgxpENVy7nBkyIHI5sIdOSUUGRIgkrXK3PrdcxCGTIFIXymwtDw3jjPYUHQg6sc6S3eplsLfPGgo+k35XEaYd6rygef19mEVgdRW4fu9RRH847qwsaoLk9HHmBeFMvAQ0RwHnsgQeKjWOwg8epOPyCYLvMkoD3NssPiYbDH88W8bePSWF1TLuQOP3txTsrlw100JPHprz0jWus1/zKFHX5W0sD3yfeNIg00lhB5THkS0Ff72QYPPn1ZbPV8vt3h04eZF+VQHshdEMtwQYRyHm9gQbqjWOwg3epOPyCYLvMkov3JssPiYbDH8gW8bbvSWF1TLucON3txTsrlwh00JN3prz0jWus5zzAEntlofGMcabCwp4JjyHaK18Dew+5DTq0+rzH8ukyLVDvT+ssb/2fzdKlNa3mz8dXVoXn+4eS+IZZAi4jsOUmLnMAzkr3TnMArlL/l7LH+P5e9C/i6yncMkkr8MVX1kSgfBTOwcSbQjiXYk0Y4k2pFEO5JoRxLtSKIdSbQjA9oRGU3g0VDe7ViSHUuyY0l2LMmOJdmxJDuWZMeS7FiSHUuyYwPZMZkM/mq2DY5ip5CEhSQsJGEhCQtJWEjCQhIWkrCQhIWBsKAScgdRsXMqsU4l1qnEOpVYpxLrVGKdSqxTiXUqsU4NWKdkLHi4ogRbsXMmqc4k1ZmkOpNUZ5LqTFKdSaozSXUmqc4MVGckqup5XFCl8re/tgXn//DGj/9PDSotMptis7BCRMapgdlKDMzS3FRn7i7V3PXgZBpahshc9dSuj/uX39RX0zyuT54+61WR+e3q493V7eJ3F+eyq922x72/en34d7PFVQTlPS9KEt3Q7FGHZj2iGWfyNeUKf/Dqm5BHT2fh96kWCpSFAOvK38hxDMPqYNGT8tv+sjn8n3Vm71PNTmBmvzYdvvl3PwY9ds+0iyQvUw1MYQZO/+8fTV9/U2fg62sGBn3f93UmHlBNzGAm/vs3fvh3oDdXZ9y/phq3LisMxlWhCTB6ka93egOqfcG6KjAYqORcFTpJwmfw8v7t28e3v3v7+Ozo+99dqPNk5zCQSjyQKjzIpUr3v6e8lwTZ6YXf2/G18fQmGRMYN1eYRvWzPiOhn8V9/RP9V2RrgZFzZS1kDuTYbS/G/68WY6wz+RbZZGD0bJfXLeyXJFsDM8MhmQEY5ghZ28JwafTWpSkwIRyREQQSAfz4yFHdXpp1JemiWgsMfz/q0PEU0vEU0vEU0vEU0vEUIMdzQkYEBtAfoZyOzsRXyCYCA+iPoI/KycrTvGJ+S2+TzcWEVNJDs7D9xO5lCqr9V/Jwm/10D/OK3cOcks0HRlJksi0fmVO9dzkjWapMHSbhNIiD1MvjJPXieBJ5WTAMvTwYTodBJJJJXjsgY3r9Wv38aACpKbYpyU5wlFA8XSJuocIk4zqOXU6OdY1hmx1glv55dTVUfVvxs/Vmxqt7+kwr6qqCtVor7313cfefyhFlzvhzdXGO/LP6XLXWvtMrH1a3Jz1f3H25+Nz85/N3q89+K7/+aP6rqij2G3Vt1ZPqqoP+9+qU/lHVpeHruqz24nrA4hvCXnUl1ouqI4T8V+pLM6r/jqG2iXGeBHye4Am5jmKfk2JdnFgoEPn58lqlbxb32+ioXuakWtcjFipEUq/DOODEWNcsFoyWiT8jxLqSsUC0XyBg5LiyiGABQS0kXHnO/LAfRTq+m6x8iMDTRYK7THMTpd6kCE3MqS4nNcIBgjM0SCZzwkqFfekgVNZ5PGmex4KNeFFQOBzGYRTNvHESBV4cJTNvKGYjbxqFWTKLZn40qp9wp0JYu1J9I9Df5m4ZChiecyHMyIHwR1Ah/IkUs8/7i/uqn1S3/5ZfSNH7XiU571ftEaqDXFL26nD3OHEFHBeuJy+SKh0vtbja3/l2ocArbHW7dyW81S1XT6tdul7VhU1diaoE3NdS6D/vCb+6aVgzKvuco4Jwzwh9+kwbXl/mBGGRpH5/edPmFVnKiOJOljJCYCMkYDaCvsgTHciAE8SZLhVhEPWFdhPoJisgIhB0KUzTWtCkZmHKSY3wfB0LU04q7GsHoWoQpo3zWLARL4RpOBLTWTz2/CQRXhBMMy/zJ7nn+8IXSZYFuaglm1Nhqg2BNwL9zW62oQDhORemjBwIfwQVph8v6pzUffpPym/nd6tVzXNJtmhO8f6iaPk38rt/0wvCHaEUmfyMdmFqj3MEBHwE4FpVR7HPSYHwsBhtaahNYgRh0ZaGk2gHnCDulCUjBDbEAeYiCLN+HutIBpwkzqRl6KfGJU9OPoQn71JZZrUiyczKkpMa4fc6VpacVNjXDkLVoCwb57FgI17s/Q8ns9E0GXrDUZB7cRCOvGE8SrwkFqNkNMvzII3vuFeWWkd1Q00QbihgeM6VJSMHwh9BleVi7/8n6hb7+S9/oPbRqyXOF1XvgaoVifqc8Lfk//s7ia/+FukX+vY40QUcva2kZKRAuFaEpFSdQB72e/pZeZmTh0lZ+trt2wNOEnfSkhECG+MAkxGEsZSWuQ5lwIniTFtmQT/TZjI3WfEQrrxLaZnXkiQ3S0tOaoT/61haclJhXzsIVYO0bJzHgo24kpaz8TiZpaOxl6XjsRfn48AbxcOxN0uGYTgcjbIsrT2qU2kpdENxI7RdwqodChiea2nJyYHwR3RpWd2O+m3V6e6BqilddJJeScy4WWJyDoGAD0FLiclJgXCxnUlMTh4WiSmTUH25JieJM4nJCYGNdYDJiKN+mOkLNjlJnCnMJO9HWgF9kxUP4dE7VJihv1Ami9911Ies1Aj3163CZKXCvnUQKrvCbJ7Hgo1Y/u9vFLXSVg4v/tBmgTdC29XJkR+vUzq7+CPQ2rtLtXfdXfwF3/wRBGH95w9DL9qpfot1g7VHHawYNli4u0DK38zfrw9I/VkOhBwOSfhBfcDq1+VnC3J1tGn+X+rG0Pfl8OwODr3yo/KfdIDfpwIKFCAE7p6X9naWj8CDqljBepsI1fL1AMB2mwjVQOBhaIyYNd0mQjVxXamy3CZCNW49Fra8TST2ff1p1AHVwI1dJxKGO4dhJH/F8pe6+C9ZnOoPA9t1ImRMYDTGXycSiNR4nQjZWmA8xl0nEgbL60QWY6wz+RbZZGBI7kK9S5KtgZnhkMwAjJT060Sk4ZemwHidCBlBIBHAj48c1e2lWWvWHpOtBcY/cPIDcDyFdDyFdDyFdDxFqK52hDieEzIiMIJ2cJ0I2URgBIVfJ7LyNK+Y39LbZHMxMZX00CyzSquXKaj2814nsvIwr9g9zCnZfGAkRV4nIh+ZU713OSNZWinDLM6TLI69YTb1ZQYfTb3hLFfNumdBIKZD35+OFzDGpN2ydkFN3A3XiYQhjhKKp0vvLVSYFF/HscvJgVglhKb+fyHXiaj/4hO19iD/688XxfMdXCnCOVcCPlfwxFxHsc9JgVihRSTpkCtFOKl4tql0GAecGO72qBghsKvlgJmwrBIwgjjbosqyfiR0eDdZ8RDBp4skd5nqhvXWRmhOdzmpEQ4QnKVBspkTVirsSwehatiiapzHgo34+tbXGzol3wgj7FDA8JyLYUYOhD/CieFu6us50QUcHa4ty8/Vto+Yv6e/FmCfEwjhZREys6EOipGHRWCGfT/WkRxwkrjTmIwQ2HAHmIwsSPqhfj4GnCjuVKax1J4VD+HVu1SZUa1OIrPK5KRG+L+OVSYnFfa1g1A1qMzGeSzYiK9vqX1ouB8kjLFDAcNzrjIZORD+iK4yOyi1ZxwCAR8ClNr8tFKbsUFtMgIhvG13apORh0Vt+v1MB3LACeJObDJCYKMeYC6i0O/72ukYcJI405qWontOPIRv71JrxrVGic1ak5Ma4f061pqcVNi3DkLVoDUb57FgI76+lyQbGlDfCAV2KGB4zrUmIwfCH0G1ZttLkjlxBRwXoStdXJLMOSoI94wQp4ZLkjlBmFSp6ZJkThR3upQRAhshAbMhZWnmCx3JgJPEmS613ZLMCoiIBF0qU1ErGnOnSlZqhOvrWJlyUmHfOwhVgzJtnMeCjXix1x6EeT4RY2+YDDMvFmnmZUEw9fLhOBlN4zCXWvaOe2Wq9VQ3wgQ7FDA858qUkQPhj6DKVHNLclXRWe23P1/stv+grv78bXmv/NwrPw175efyB/9UfrT4gro3uWdSaXucAyLgAwLXrjqKfU4KhMPFaE2tQHuZE4RFa5ouTeYEcac0GSGwEQ8wF0GS+f1YOx8DThRnUjOIRF9ok7SbrHwIz96l0qwbjIXmRnGs1AjH17HS5KTCvncQqgal2TiPBRuxunjkgsaK7zi9f0T7qt4I7c1HknVYR/ePGBZld6nmrjuNltePfLZ2WOd+r74t5Dng/pAkTOo/P7h4Aqi+UsQLtNn7HpU8hpFfg7tEiIACBQiB+2cp3QN1s0sviNRq7J07r1efi7xwp3fpM7H6TLD2KVXJk1z8VE9U35Zf/FyiPpVWi7260dinjsZ6nOC7n4RoIPB0NVz0Wu4nIZoIPF3dUs4SjcOcpQaMXujnfT/SOtsB1cTN3VCS7RyG+c5h5MtfQX1JQGq9nYSKCIzV+NtJ8iQzXk5CNRYYrJGXk6Sry0mMvc1ukU0GBuwuFL4k2RqYGQ7JDMDQ2+JyknTr0hSYLyehIggkAvjxkaO6vTRrzdpjsrXA4AdOkAA+p5A+p5A+p5A+pwD5nBMyHjB0dnExCdVEYOhEXEySri4mMb6ht8nmYoIp6YFZZp1WD1NQ7We+mCTdujT05otJqOYDgyj2YpJ0+1TvWc5IlipT/SiMk+k48MJJGnoyow+8UZT43jBKEpH4Io9G9bNkzOYtaxvUjN50MUmGo4Ti6fJ+CxUm99dx7HJyIFYRoYsCwItJrlz0cWHtgP92kh9cvXlk8d9bLD98e7HSX+1dfVpV+39e3uulto0rxpkS8JmC5/g6in1OCsT6LSI3B11LwkjFsotluJaEEcPdHhYjBHYtHTAT1sUBRhR3e1iBjKNCx3eTlQ8RfbrIcJd5bt0xMjR3/mSlRvhAcIoGSWdOWKmw7x2EqmEPq3EeCzbixZlRf5Jms2jq5UG+6hI6DTbbUz4y3UySY4cChudcDTNyIPwRTg0vleT6rSS9WlKquzvm7/k7yaKZ/L3FHf1Ker6QAlndn/e0Urf3VYGVVMAf6IZmj3NoBHxo4PKzurkk8H3z1SWMRAg3jJCiDYdJGXlYRKjh0s8DThB3MpQRAhsOAXMRR1k/Tw334zGiOJOhuTD0pL3Jiofw+l2q0Lq5ZGhuEspKjXB/HatQTirsawehalChjfNYsBEvVGg4icPRdOKN0jxU35ur7x1uWoXq66wiezcr3VCA8FyrUE4OhD+iqVDTrSXVQmdvcbdHezXKOUQCPkQoNfrpQo0arjbhJEK4487UKCcPixr1+1miIzngJHEmRzkhsHERMBlBmvfTJNehDDhRnMnR2O/Xp+3W5SgrHsL9dyhHo7oTZWTuKMpKjfB/3cpRVirsawehssvR5nks2IgXl5uEIzGdxWPPT5KVdJ3km5ajsW4obkQBdihgeM7lKCMHwh9B5ajmCOnFaz2qLy6WR39b/kZ+92+qA6MLNfpb7QLIHucICPgIwNWmjmKfkwLhYREK01AWzwnCIi0NF7ofcIK4U5aMENgQB5iLWOT9LBU6lAEnijNlGfppP9IukNxk5UO48i6lZVBLEnPjS1ZqhOPrWFpyUmHfOwhVg7RsnMeCjVhpS5tk7PaMqEEshha4NA7W4TZ8RpRq7rqT+Ms7I0olj2Hkmz8jSgUUKEAQnNrAz3Z61VWE3/btzeapZgPPs3SgWokGAk+kwNWo+TAn1UTgiZSWOpNo3Hosa3mYM870m+RU8zZ2kDOKdg6jWP4S8lfd7TkKbQc5yYjAgNrpQU6yscCIijvIGYXLg5yRsdXZLbLJwKjaheyWJFsDM8MhmQEYH+kHOaXhl6bAeJCTjCCQCODHR47q9tKsNWuPydYCAx84awH4nEL6nEL6nEL6nALkc07IeMCw2cFBTrKJwLAJP8i58jKvmN/Q22RzMYGU9MAsU0Grhymo9vMe5Fx5l1fs3uWUbD4wiCIPcspH5lTvWc5IlipTYVc1KRhjym1ZcKCm3YaDnPVSGZgSiud8l4aRA7G0B83c+S/65BwQAR8QeL6ro9jnpECsXXaQ/jKCuN20YQRxt2nDCIFdPAbMReCLTD8dA04SZ3s2lns+WfkQjr2L5HGZQtb9GCNzX01WaoTfA2c/kEzhhJUK+9pBqBr2bBrnsWAjvr7d2w0XRN+oz3hjhgKE51xoMnIg/BFUaHbZvZ0TXcDR20pKRgqEa0VIyoZKc0YeJmWpTUUPOEHcKUtGCGyIA8xF4Ae+fjoGnCTOlKW5YTsrHsKRdyks6+aLkbmJJis1wvt1LCw5qbBvHYSqQVg2zmPBRnx9G7bHpmOPAjsUMDznwpKRA+GP6MKyfcN2ziEQ8CFoKzAZKRAutjuBycjDIjBNXdo5QdwJTEYIbKgDzEWUxfrZGHCCONOX5ibtrHgIf96lvqxbKEbmVpis1Ajn17G+5KTCvnQQqgZ92TiPBRvx9b3qODaVpifYoYDhOdeXjBwIf4TTl/8irzrmnCkBn6m2MpiRAhEJEDIYctUxJxWLGDastTJiuJPCjBDYqAyYCWPpPCOGMyFsueaYlQ8RebpUwnWLx8jcqpOVGuH/OlbCnFTYdw5C1aCEG+exYCN2e+xS+2reiGzNStI4XIfb9LFLornrTuIv8NglkTyGkV+DY5dEQIECBMHJSQpj6LFLotnrDpzv2CXRQOD5EYQONR+7JJoIPD/SUmMSjVuPZS2PXaYGlzig2re5c5fZzmGU7xzGvvxVN7OLrA00yYjAiNrtuUuqscCQijx3uWqgGZkbaJJNBobVLnS3JNkamBkOyQzAANni3OWqgWZkb6BJRhBIBPDjI0d1e2nWmrXHZGuBkQ+ctgB8TiF9TiF9TiF9TgHyOSdkPGDc7OLcJdVEYNxEnLtcNdA0v6G3yeZiIinpgVnmglYPU1DtZz53uWqgafcup2TzgUEUe+4y3T7Ve5YzkqXXdldJmM5dZjhKKJ7zXSVGDsTaHjR1/5e8q8Q4UwI+U/BMXEexz0mBWFVFJOagXSVGKpe7SowY7naVGCGwK9yAmTCvDDByXIttJU4+ROjpIr1dJrl118XI3D2TlRrhAMH5GSSXOWGlwr50EKqGbaXGeSzYiK/vyVBhOhmaY4cChudcCjNyIPwRTgp3dDKUEV3A0dtqS0YKhGtFaMuGwn1GHhZVaTwZygjiTlcyQmBDHGAuAhH2/VhHMuAkcaYsLSdDOfEQjrxLYVk3UozMDTFZqRHer2NhyUmFfesgVA3CsnEeCzbi63syVBhOhsa2ZkzaoYDhuRaWnBwIf0QXlu1PhnIOgYAPQUuByUmBcLGdCUxOHhaBaToZygniTGByQmBDHWAuRNrPtQJswAniTF+aT4ay4iH8eYf6Mq47I8bmDpes1Ajn162+ZKXCvnQQKru+bJ7Hgo34+t6dLAwnQ+MAOxQwPOf6kpED4Y+g+pL/7mTOARHwAWmrNhkpEA4XoTYNNeycICwy03R3MieIO5nJCIGNeIC5CETeD7Wqf8BJ4kxnWu5OZuVDOPYuhWbdJzE297tkpUb4vY6FJicV9rWDUDUIzcZ5LNiI3R68THRwN+LQChetw2344CXV3HUn8Zd38JJKHsPIN3/wkgooUIAgONXvMtnpLU5gpj0PdgSTCgA8iNKBfCUaCDxKApel5iOYVBPXRSfLEUyqcetRreURTJEbTtEPqAZu7AymNOkwjuUvIX/Vfehia+9LMiIwuHZ6BpNsLDC64s5gxqvel7G59yXZZGCE7UKCS5KtgZnhkMwAjJX0M5jxqvdlbO99SUYQSATw4yNHdXtp1pq1x2RrgaEPnMEAfE4hzSmkzymkzylAPueEjAcMnB2cwSSbCAyc8DOYKy/zivkNvU02FxNKSQ/MMi20epiCaj/vGcyVd3nF7l1OyeYDgyjyDKZ8ZE71nuWMZOm13b9JDGcw4whHCcVzvn/DyIFY5oNm8Q72bxgHRMAHBJ776ij2OSkQ65gdJMCMIG73bxhB3O3fMEJgF5IBcxFEfqCv7xxwklyL/RtOPoRj7yJ5XKaQdc/E2Nz7kpUa4ffA2Q8kUzhhpcK+dhCqhv2bxnks2Iiv7wnHxHDCMY7RQwHCcy40GTkQ/ggqNLs84ciJLuDobSUlIwXCtSIkZUMBOiMPk7LUpqIHnCDulCUjBDbEAeYiCOPQcLnEgBPFmbQ0H3FkxUN48i6VZd00MTY3v2SlRri/jpUlJxX2tYNQNSjLxnks2Iiv7xHHxHTEUWCHAobnXFkyciD8EV1ZdnDEkXEIBHwI2ipMRgqEi+1OYTLysChM4xFHRhB3CpMRAhvqAHMRp5F+RWDACeJMX1qOOHLiIfx5l/qybpoYm5tfslIjnF/H+pKTCvvSQaga9GXjPBZsxNf3muLEdMQxwQ4FDM+5vmTkQPgjnL78F3lNMedMCfhMtZXBjBSISICQwZBrijmpWMSwYbGVEcOdFGaEwEZlwExYqucZQZxJYcs9xax8iNjTpRau2ybG5vaXrNQID9ixFuakwr51EKoGLdw4jwUbsdtTmNpWIzdie6uReB1u06cwieauO4m/wFOYRPIYRn4NTmESAQUKEAJ3z8t3FIHKNx6oGomG05dEw9ddON/pS6KBwEMkCC1qPn1JNBF4iKSlziQatx7NWp6+zHPTSirRvs0dvsx2DuN851D48lfdjC62NsAkIwJjareHL6nGAoMq8vDlqgFmbG6ASTYZGFi7UN6SZGtgZjgkMwBDZIvDl6sGmLG9ASYZQSARwI+PHNXtpVlr1h6TrQVGPnDiAvA5hfQ5hfQ5hfQ5BcjnnJDxgHGzi8OXVBOBcRNx+HLVANP8ht4mm4uJpKQHZpkNWj1MQbWf+fDlqgGm3bucks0HBlHs4ct0+1TvWc5Ill7bnaXUdPgyw1FC8ZzvLDFyIFb3oMn7v+SdJcaZEvCZgufiOop9TgrEuioiMQftLDFSudxZYsRwt7PECIFd4wbMhHllgJHjWmwscfIhQk8X6e0yya0bJ8bmBpis1AgHCM7PILnMCSsV9qWDUDVsLDXOY8FGvCji9ydpNoumXh7kwguCaeZl/jTwfF/4Isky+dlaJDqVwlpHdSPOsUMBw3MuhRk5EP4IJ4WXMnL9aGiv1pPz94Q/f8/fSZSu7JX3qr2QSne+kOr4Sfm80jcP5CefqzMA8w90Q7PHOTQCPjRttScjBcL1IrRnQ3E/Iw+L6jQeH2UEcac7GSGwIRAyF37WjwzKk5HEmfLMRd/XLlDdZMVDOPouhWfdWDE2N8hkpUZ4v46FJycV9q2DUDUIz8Z5LNiIF8IznMThaDrxRmkequ/N1fcONy08I91Q3BD2Xk66oQDhuRaenBwIf0QTnqaTo9XCZiVA4w4EKOcQCfgQtRSgnBQIF9yZAOXkYRGgfj9LdCQHnCTOFCgnBDYWAiYjE/0o0CtQThJnCjT2+6HQ4d1kxUN4/A4VqKhbLwpzC01WaoT761aBslJh3zoIlV2BNs9jwUZ8fa9gTg3nS0WAHQoYnnMFysiB8EdQBcp/BTPngAj4gLTVm4wUCIeL0JuGKnhOEBahabqCmRPEnc5khMBGPMhcBFk/1PrvASeJM51puYKZlQ/h2LsUmnXrRWFuoclKjfB7HQtNTirsawehahCajfNYsBG7PbyZ6eBuiNAKJ9bhNnx4k2ruupP4yzu8SSWPYeSbP7xJBRQoQAjcPZkbYk5vUi0HnmHpQLcSDQSeQoHrUfPpTaqJwFMoLZUm0bj1cNby9GYY6k/gD6j2bez0poh2DkUsfwn5K5G/0sVpKmFtn0nGBAbWTk9wko0FRlbcCU6xap8pzO0zySYDo2sX8luSbA3MDIdkBmCcpJ/gFKv2mcLePpOMIJAI4MdHjur20qw1a4/J1gKjHzh7AfidQvqdQvqdQvqdQvqdAuR3TsiIwPjZwSlOsonA+Ak/xbnyNK+Y39LbZHMxEZX00CzTQquXKaj2857iXHmYV+we5pRsPjCQIk9xykfmVO9dzkiWVrpQzJI8ioSXjrLAi8fRxBv5IvdmIz+ZTrNQ/l/9dhrTb8viAzUFN5zirJfNwJRQPOf7N4wciGU+aBZP2L/5ELd9wzgeAj4e8NRXR7HPSYFYxuwgDWYEcbt9wwjibvuGEQK7jgyYizjv57EOZMAJ4m73xo/7ub5QnZUP4da7SB+XSWTdeFGYG2iyUiPcHjj/geQJJ6xU2LcOQtWwe9M4jwUbcSUzw+EwDqNo5o2TSH5vlMy8oZiNvGkUZsksmvnRqH7CncpMbdi4IWLsUMDwnMtMRg6EP4LKzE9UeXm/V93d8ERtI/TKL8rH8/ekxHxR3i+fzt+ttoqelE97Otw9TlwBx22rIhkpEO4UoyIjHcjLnCAsKtLv+/rs+oATxZ2OZITARjTAbEgHrd2JH3ByOJORIgyivtDuiNxkBUT47S51ZN1mUZjbZbJSIxxfxzqSkwr71kGoGnRk4zwWbMTXtxF7ZjrwKLBDAcNzriMZORD+CKoju2zEzoku4OhtNSUjBcK1IjRlw0FGRh4WaWm6SYMTxJ2wZITAhjjAXMRpPzGUBzGCOFOW5jbsrHgIP96lrqzbKwpzm0xWaoTz61hXclJhXzoIVYOubJzHgo34+rZhz0zHGBPsUMDwnOtKRg6EP6LryvZt2DmHQMCHoK2+ZKRAuNju9CUjD4u+NLVh5wRxpy8ZIbChDjAXQdYPEh3IgBPEmb40t2FnxUP48y71Zd2yUJhbT7JSI5xfx/qSkwr70kGoGvRl4zwWbMTXt1lGpu+Re0Ok2KGA4TnXl4wcCH+E05f/IptlcM6UgM9UWxnMSIGIBAgZDGmWwUnFIoYNS62MGO6kMCMENioDZsJ8EJORw5kStjTLYOVDhJ4upXBaSyhzV0hWaoQD7FgKc1JhXzoIVYMUbpzHgo1Y/u9vdhbu8q9tUrfbCz202eoNkVkgIz9dh3R2oYd2JWeXau66s9johR6R7kIPHe4eFTeG4eJu8dBZ+H2qhQJlIcA6dQ2Hj7qGg2j5ugfmu4aDaOC6muS8hoNo4rpS5LmGg2jcejBqeQ1HlAd9w0Io0cDN3cOR7xwmvvwVyF9hfRY+s97BQUUExkLCHRwiMt7BQTUWGAyRd3Bkqzs4jA29bpFNBgbELpSzJNkamBkOyQzAKNfiDo5s69IUmO/goCIIJAL48ZGjur00a83aY7K1wNAHTjwAPqeQPqeQPqeQPqcA+ZwTMh4wcHZx/wbVRGDgRNy/ka3u3zC+obfJ5mJCKemBWWZzVg9TUO1nvn8j27o09Ob7N6jmA4Mo9v6NbPtU71nOSJYqU4ezPI6i8cSbBmHqxepPI18m0ulo5E/FeJRks/rtNGbLljUDasZsun8jx1FC8XR5tYUKk1vrOHY5ORCrc9Ck+y91Y+gfpYFfV6Z+KT/xdvmoeZNI+JZNIsZZE/BZg2fmOop9TgrEGikiSwdtEjFSudwkYsRwt0nECIFdrwbMhGWZgBHE2S5RlPWFdhPsJiseIgx1keouE966IaIwN7ZkpUY4QHCuBslrTlipsC8dhKphk6hxHgs24sV9IdlkKKJk7PlpEnhx4A+9USamXpbN/EnmD6fT5ag4lcXa9eobia3DknYoYHiuZTEnB8If4WQxtB4/FYt6/Nhaj885BAI+BC01JicFwsUiNKa9Hp+Th0Vd+v1ULzA5SZwJTE4IbKwDTEaYZn0/0ktMThRnEjPN+/rGnDdZ8RAuvUOJmdQdDxNz50pWaoT/61ZislJhXzsIlV1iNs9jwUa8WHkdj6dDfyy/mI+GXjzNZt4wzoaeiIfJZBqPgijaxMprpBuKG4mtt5JebYPwnEtMRg6EP6JLTN1VIlJaCoC0ZEQXcPS20pKRAuFau5OWjDws0tJ0lQgniDtlyQiBDXGAucjCsG8SlowkzoRlLvq+fu2SFQ/hyLsUlnWHw8TcqZKVGuH9OhaWnFTYtw5C1SAsG+exYCOuhGUwzCfhWOrPLIxmXhxGwhsFeeZN89QPJqNJKuLpHffCMtYNxY0kxA4FDM+5sGTkQPgjsLA8v+P4I7VqOX93/hPNhvlyU134/vy9IFx87AuDmNnjHAQBHwS4xOx5581Fzju/exfahdx53etduhL6efm4fKhGZ/4rqcHvzz/o9S6MoacpOviuqjCQ3/KP37v0L2sGcJ9zABH+HaFuDSX0nCBMslYLcsAJ4k7WMkJgAyxgLrIk6Otvwh5wkjiTtWmW9uvrxK7oWk4+RBzpUteGtR4yN4NkpUb4vY51LScV9rWDUDXo2sZ5LNiI1cHNC0pIyVWHBzj1nb5vJJGVNl+ndXSCM9Iv0OxSzV33Gi1PcP6pWsG8XzXVqE9wvlPvmEvRNL+7Kid9Kj/7uC77ey7Vl/zUV6oNh/zEffk9z+fvz99T3/y4+ufUd32t496jcscw7g6OclItFCgLAdZJofqn8g87vfJeVc3wkc7afaq1wDMsCO3ZsLJKtHNdXjKe4qSaCDyM0lI0Eo1bj0wtT3H6his8qOZt7AxnEu8cJkL+SuSvVP7KFmeqksh2jpOMCQyJ+HOcvukUJ9lUYEDEneJMouUpzsTYdOwW2WRgUOxCRkuSrYGZ4ZDMAAxw9FOc0vBLU2A8xUlGEEgE8OMjR3V7adaatcdka4EREJyFALxOIb1OIb1OIb1OIb1OAfI6J2REYPDs4CQn2URg8ISf5Fx5mlfMb+ltsrmYcEp6aJbpndXLFFT7eU9yrjzMK3YPc0o2HxhGkSc55SNzqvcuZyRLK30dThIhwsCbTdKRF/vDWCbVWeLFwUzkwWgUZ8FsAWNMmy2LCOTU2XCUM4lxmFA+XYJtwcIk2TqOXU6OdZFhmx5g9v27i0cnH8qc+4VMqh/VtUXJVqJVdnuckAIOCU9kdRT7nBSIRUZ4gjv/ueG0IycJy+6KoWSIEcPd3gojBHaRFzATxnSaEcPZxkpgamnJSodw013kg8ussG6FmJhbWrJSIzweOKGBCP8TVirsGwehathWaZzHgo240o3jYZQn/mzoDYNk5AXBNPMyfxp6vi98kWRZkItaULnVjdoN4BuJwI4FjM+5bmTkQDgkqG78x2rHRlW13O/lqnylF1W15ju98jfVhowqiVmUpn+tNnXmH8ivfCp/4OdV5cxPqs0e9U+oOhn9lZucIyLgI9JWZDJSIFwuXGQaK3gYQVxqTEYMdxqTEQIb8QAzYdSYjBjONGaUxIbO8DdZ+RBOvUuVWTdGTMwNLlmpES6vY5XJSYV95yBUDSqzcR4LNuJKZebhaJyLfOxFYT5dfu9kuHGVqV2EvZEk2LGA8TlXmYwcCIcEVZmXjjv21o869uob2ubvqV/+Tlzp0PLeov5HLWi+mP9U/uzz6sawRrnJODQCPjRt5SYjBcL3IuRmQ9EOI49L1cmI4U51MkJgIyBgJoyqkxHDmerMQ0PVzU1WPISP71J01t0SE3PXS1ZqhOPrWHRyUmFfOQhVg+hsnMeCjXhxi5sUp9E4iL1xEsbqe1P1vdnGRWesG4sbSYodCxifc9HJyIFwSDTRqfRJJTu/qa48XgnPz3uJFJ1h2oHwZBweAR+etsKTkQLhf7sTnow8LoUnI4Y74ckIgY2CgJkwCk9GDGfCM0n6uWG1kxMP4ee7FJ51b8LE3GOSlRrh+DoWnpxU2FcOQtUgPBvnsWAjvrjaOb1uq51CNxY3EnvzELMIb+BzLjwZORAOiSg8DXcHV/0pqlXPuItVT8YhEvAhais+GSkQPrg78cnI41J8MmK4E5+MENhICJgJo/hkxHAmPtPEuOrJiYfw9V2Kz6wWLeaGjazUCMfXsfjkpMK+chCqBvHZOI8FG7FSnzZR2fG9GIajPbmFLo2TdbpN34tBNHfdS/zF3YtB5I5h3F3ci0G0UKAsBFgnB1cKazkL78jxflu1vPuk/G35qc7ofarR6+6X/XoMop3AE74ILWm+HoNoIvCEb0udSDQOc54XNnqR0Bk4oBq4sQsyUn/nMA3kr1D+iuSvuD6qnlsvyKBiAmNjlxdkUE0FRkbkBRn56oIMY5etW2STgdGxC/0sSbYGZoZDMgMw0rW4ICPfujQF5gsyqAgCiQB+fOSobi/NWrP2mGwtMAaC0w+A1ymk1ymk1ymk1ymk1ylAXueEjAgMn11ckEE1ERg+ERdk5KsLMoxv6W2yuZiASnpolnmd1csUVPuZL8jIty4NvfmCDKr5wDCKvSAj3z7Ve5czkqXXd1MmMFyQkdqaD2kwoXyuN2U4ORALddA0fBObMpxDJOBDBM+HdRT7nBSItcnOEmROHoebMpwYzjZlOCHW9YMFon1SzglyDbZlWPEQ3r6LtLJOLtO6T2Bq7vfISo1wfeC8CJI/nLBSYV86CJV9W6Z5Hgs24mtcjB4Y7tlIbS2KtGMB43MuPxk5EA6JKD/Zi9E5h0fAh6et9GSkQPjf7qQnI49L6cmI4U56MkJgoyBkJszSkxHEmfQ0l6Oz4iE8fZfSs+4kmJo7QrJSI1xfx9KTkwr70kGoGqRn4zwWbMTX+PKNwHD5RhpixwLG51x6MnIgHBJNevJevsE5NAI+NG1lJyMFwvd2JzsZeVzKTkYMd7KTEQIbASEzYZadjCDOZKf5+g1WPISX71J21o3+UnPDRlZqhOvrWHZyUmFfOghVg+xsnMeCjfga3ywcGK7fSCPsWMD4nMtORg6EQ4LKTgc3C3OOiICPSFu1yUiBcLkItWm4WZgTxKXMZMRwJzMZIbARDzITZpnJCOJMZlruFmblQ7j1LnVmVOsTc29DVmqE0+tYZ3JSYd86CFWDzmycx4KN+Bp3PgsMt22kMXYsYHzOdSYjB8IhQXUmrfMZJ6SAQ7aVjowUCC8Kl47GzmecJC61IyOGO+3ICIGNYpCZMGtHRhBn2tHY+4yVDuGou1SOdc+s1Nz7jJUa4fM6Vo6cVNh3DkLVoBwb57FgI5b/+5u///uFgKyfYqM6fHM6fuvVN17XDARSHGoXRG6kwsIYBf46o+nCDLOZGLGn7syIdHbuUu1cf7AswwkUc38on5d/ru6/UAuHaoP6cW9+t3xSLRQ+Lp/N39cB7KXipQEV4oqrM1O083SLs/CJwa1RrY/x1sMPGyqTjwwmH5FNFniT4QcMpcXHBouPyRbDH3S6A10cWtZbXlAtv3IItcFy3KNxajD3lGwu3EEjz51Ka88M1p6RrHUbXkxnSROr5YFxnMGGogOMKcQQLYW/edAQ8xsVXtSFP9W5z5+qi5Z0Fu+liYwpRKsdx5TUEFOo1juIKXqTj8gmC7zJKOdxbLD4mGwx/MluG1P0lhdUy7ljit7cU7K5cK9MiSl6a89I1lbPxR13McUUVaxXaAehcaTBphKiiuGSP6qt8LcPGlc+K7+c/0LGlhfll+WzKoWpChd66p4/WMBJZcAh4jgOOJkh4FCtdxBw9CYfkU0WeJNRnuXYYPEx2WL4I9824OgtL6iWcwccvbmnZHPhLpsScPTWnpGsVebWD7KjgGMKOdaLc4PIONZgY0khR7/Tu0u1Fv4GQoPOJzLcPK+Oavy5J/+ojmg8X57tmL/Xm//X6p7YZ3UEelE+0PHspZmMPEQmx5EnN0QeqvUOIo/e5COyyQJvMsrFHBssPiZbDH/u20YeveUF1XLuyKM395RsLtx3UyKP3tozkrUXUh3lw//aFoG6udw8XNbv6CBupLkVQhiHHGYrMfqYdpZ2qeauO+uWd5tfCj8P5B/fre42XyQ/T9R15VeSnypC1dHp7ara+3EVmZ721FXoa3egq9jVU3U86sYMtSP0RMWy6r/xQp1SfFS+6GX6Azx71CFajwidXINe/mb+fvlw/vb83fLPcrQUwl2VGz4pv+qVvy4/q24EURH8y/l/kdBPqzF91tsdHHrlR+U/6QC/TwUUKEAAnM66fap1Ccy6LkqOiBYCb3pFlBIZL0qnmgi86bVlmRDRuHU10PKi9FTr0AdU6zZ2S3rm7xxmweKO4tR6MzoZDRhY8TejB3lquhudbCwwsuLuRk9Xd6On5rvRySYDo2u7PGhZKpVvDcwMh2QGYPgjZEP1zcXp6m701H43OhlBIBHAj48c1e2lWVeSI6q1wIAHrjcD+JpC+poC5GtOyFjAKNnBfehkE4FREn4f+sq7vGJ+M2+TzcXETdKDsizes3qWgmo/733oK6/yit2rnJLNBwZPZGItH5lTvUc5I1laqb98FkZRLrxpnk69eCpGXh4ksZflE38yGk2mUdS0y/jasKtjM6u025B4Z7a7OTWUUDxdcm6hwiToOo5dTg5EMTY0c//jKvVWHclMaXq1gVml5A9l5vpN1STr3WpBudrZ/FCmrveqczaLP6o/BcLfCvQV63ucYyTgYwTPbENfXcepV7b7nDTrosBC00EmzEni8PANJ4azwzecEOsKwgLRMvvmpHB28kaIuJ/pz96w8iHcfRepZJ1QZvU92pn5PnRWaoTLA+dCkPzhhJUK+8pBqKzzeNI8jwUb8aIqOkqzcRoILxiNAy/2Z8LLJn7uBWKYB+HUj8f55I57+andSLmRBdihgOE5l5+MHAh/BJWf/00qzEdSej4pH184tF0+6Ul5qfZ96t64iysoF+eAKp2pY9/jZBdwdris1FHsc1IgfGsXcpKRxKWcZMRwJycZIbCxDTATJjnJSOFMTga+qYHsTVY+hPvuUk7Wd2Nn5jvOWakRLq9jOclJhX3lIFQNcrJxHgs24tVR7gsqxKgZO6pTNcjE0Ip45bQ6d31qpLNyl2rl+lPVvi71s/k7Us49Lr9Ry4s7y0vH1dri6lS36r34pWqDM39/p1eVqK5u8XlSVcLIr6nVxkeriyClWNRh72XhSwMqutvy1azqfi4M7pCKEOMR4PsrVQ2rtPvIZPcR2W6Btxu+saIKWaXZxyazj8lmw98Wugte7NJWXav15hdU85lLWqXNpyabT8k2w309cvtN1bVKk89MJp+RTK4ekztuwpVpWy2y2p0ahxpsJjJgGc7vUe2Ev4SkkKUaBD8u/1zth6lS1arBgio9/UVdmPq1jmYvi2QkIhI5jkTxzqHIhAxHoSkcUTkchKN450gZf2Qy/ohsvMAbj/I2x9L2Y2X7scn2Y7Lt8HeibWCKdwrFUJgYCioDd3SKd06V4acmw0/JhsP9OyVExTtnyu4zk91nJLvdxilTpIqtlmfGEQcbio5UplhFtBT+XhJj1SflZ+XnOpP3slgGJKLZjgOSjEWRrz6k2c5hvIhPpoUjKpGD0CSjksI4UhhH8SJSGQpcyRgCj4HyN8cqPimKY0VxHC9ilp7imEwBfy3ahisZqRRNoWiKeBG9TGtZRBruwCVjlkI4VQin8SKOGSocyQhw108JYTJ6KYIzRXAWLyKanuCMROA6mJnCmbDanhtHH2wqIZyZAhrRVvibCw1oVQTrBV7VkXD+XxdHCnU272VCRjSi3Y4jWrJzGAgZzELhyw95bAhmVBgHwSzZOVIER4rgyERwRCYQeAKU0zmWAMcK4FgBHJsAjskA8BehbQhLdgoFUiiQwgRSUEG4o1eyc6qsP1XWn5qsPyVbD3fzlMCV7Jwp48+U8Wcm489IxruPWaaoldisD80XdoKNJUUtU9wiWgt/XaFx6/NqV+t9nZV7WSIjFdFSx5EqlZEqDOWHSP1JmFYEqTAOIlUqI5UkOFIERyaCIzKBwBOgvMyxBDhWAMcK4NgEcEwGgD/6bSNVKiOVBCkUSGECKagg3JEqlZFKWn+qrD81WX9Kth7u3CmRKpWRShp/pow/Mxl/RjJ+E5HKFKusN52Fzi89juz27lLthb+ymGj1qOq7Wd0Ftlg8VDtb36i/Lv74qFe1ilfXt/xcfnyhCnTV55/O356/X50Qe6yj3MtSGe2IpI6jnUzJcpmR5ZH8lct458fyQ+CrD4bb+clgDiKfTM8kzZGkOZI0R4rmSNEcmWiOyDQCT4PyYMcS5ljCHEuYYwlzrGCOFcyxCeaYDAN/vdpGRJm2SahCQhUSqlBQhYIqTFAFFYo7OsoUTpKcSpJTSXKqSE4VyamJ5JRMAg8ulEgp0zkJciZBziTImQI5UyBnJpAzEogiqX2b+o39lrMLodMUPK2XtYXgizY7uefsQuQ0Ng6gGrweUlredPYnVcJYXTv2dVXM+KB8sShh/KreiHtSNaipTqvIb3qovnxXxdX5B/UFZtVVX8ubzZ6qGsdF5H1SLXc+qb/wojoL83X9Mw96Qf3PmApOiKOzHpc6ueRMZ+H3qRYKlIUA68rPvSB/qSd/C/3Fb8H/rn6LtC/KPtXuBGY3/JiNqds21UDgxSyI0zPG68uoJgIvZml5MoZo3LpuaHl9WRD6elc9oBq4uRvM8sWNQjK6Wm4vI2MBAyb+9rIoMl1eRrYVGC5xl5dl2fLyssUI60y+RTYZGDDbJWDLw0HZ1sDMcEhmAIY1Qq5VXzMkDb80BcbLy8gIAokAfnzkqG4vzbqSRFGtBUY78AkrgJspQG7mhIwEjI8dXFxGNhEYH+EXl608yyvmt/I22VxMxCQ9JMujalavUlDt5724bOVRXrF7lFOy+cC4iUyj5SNzqvcmZyRLqydlmo/DSSi8oZ8OvdiPYi9LfF8Kdj+ZBuNsmMd1lDJm0a8Nu7k54lImbcqlcxwnFFCXb1u4MDm3jmOXk2NdVdjmB5iKf77Koe+bc+j78w+qCyOkReUztXitI9/jJBdwcngSq6PY56RYD/AWig5SWkYQnosj9J7hgBNkPfhbQFomyIwQ65LAAgFOpCPpsw2ZNCOJs+sj4qRfNxW8klFz4iEceBep4TJBzOtbB8w3XLNSI9weOLeB5AQnrFTYtw5CZZ3Hk+Z5LNiIq9sjdlZr3UopOt2A0ca4G7n17rXQfP8wzFqMGLy8ARMbyheoBgPXk6Cq7x/UXWDVzWCV7nsk/3h//pNqC+ahagXzZd1H5vmiM8yDxZUSf17WktctZ+o2Mo/PyxnmH8hPf7fWkc+r+vOqjdqzeq/m6fzuhbsqdqouNfflJ56py3AvXk2h/qvVxRXfVreWvSt/QP07X2uf+j3qqMawUe1g44ZqoUBZSLRun2odcMEKo2UjnYEvUw0ELj9hNKppe4ZqInD5qZ36pBqHWWwCjF7cz3XmDajmbWxzJg92DvNwsXKa+7YNGjIaMKDiN2jiLAuEaY+GbC4wouL2aHJ/uUeTG+9fvUU2GRhTuxDikmRrYGY4JDMAIxh9j0YafmkKjHs0ZASBRAA/PnJUt5dmrVl7TLYWGPLAeQzA2xTS2xQgb3NCxgIGyg72acgmAgMlfJ9m5V1eMb+Zt8nmYkIn6UGpk0K7Zymo9vPu06y8yit2r3JKNh8YPpH7NPKROdV7lDOSpZWI9lM/S7PQi5N44gUyH/cyf5p6vi98kchgnYs6uBqTbcvSAz3hNuzT5AGOEwqoS8stXJjUXMexy8mBWOaDZuwfywz57vydxeWP91elkTK/flF1mHle5ceL/LlOvNWlW9VRA5li/3zRRrb6gr+TyYT7mW5U9jhHRcBHpW0+y0iBWMzE5L36PRxOEJ49HB3GASeGsx0cTgjsWjJgJsK4L3QcA04OZ/s3URqbrv9m5UN49i7yxmX2WF8bnZuv/2alRvg8cOIDSRZOWKmwLx2Eyr6B0zyPBRtxpTVTkYxGo3TsRek0Vt+bye+dDDevNbXh70YeYgcDBuhcazJyIDwSVGveqy5nvTv/ZU9Ky8fV1o9qZyj1pldt+dyd/6zSmVXbwk8ivR/e44QWcOi2UpKRAuFWEVLyaflQR/IyJwmPlkxNWy2MJO7kJCMENrIBJiOLIu1kDDg5nMnJzCgmOekQrrtLMRnWIiQ0i0lOaoTX61hMclJhXzkIVYOYbJzHgo14WQ0kFtTqN6fVQNoqgRt5ZMUFX9PfeTWQ0Kfiu1SDgTuXUL2nPY5tVX5q4bH6oQ/KPy+OX1+t4qm/S91/8mX96cXdKE/rsqLqVHbdyuYXfbWQ+U4vSlSp0TNVkvSiF/s980Ilcehi2NB1UfJDtFCgLARYtxxiL/arsf2uOqgdpDuLY9taz7FPNR64PYqQs6aVUaKBwI1OhEo1VwQRTQRudLaUn0TjMNuakNGL9b58QLVvcyVB8c5hLuSvRP5K5a+s3rCPrOVBVExghCWUB1mKg6jGAgMssjgoWhUHRebiIKrJwBDbhS6XJFsDM8MhmQEY61oUB0Vbl6bAXBxERRBIBPDjI0d1e2nWmrXHZGuB0Q+c1gD8TiH9TiH9TiH9TiH9TgHyOydkRGD87KJQiGoiMH4iCoWiVaGQ8S29TTYXE1FJD80yX7R6mYJqP3OhULR1aejNhUJU84GBFFsoFG2f6r3LGcnSSlsLMRwF48QbxWPhxfFk5mVBOvREEIWTOJ8EaVY/+sY83LIqQc/FTYVCMY4TCqjL2C1cmKxdx7HLybGuMmzzA0zmP1dpusqyf1An2G/LT/yszsYXF6E9U4d1VCmQjnePk1fAeeH5rY5in5MCsYKJSXS17uJlThCWbRvVl91QBsSI4m7fhhECu4gMmg2RaldQBpwgzjZuAuH7xr0bTkCE5+4iR1xminG95h+bs0VOaoTnAyc5kGTghJUK+9pBqBr2bhrnsWAjrrRkHMxSPx3lXhpMUy8O/MDLklnopcNZmE8SMROz6Z1NaEmtr7qRC+xgwACda0lGDoRHgmrJj+v9n/u9qoxcneN+UWnJqvLnUbVD9O38J9Up8OerW4KyraC6J+jZ4sog0wYO41AI+FC0lZmMFAhni5CZ6mz+w35PPysvc/KwqE2D0mTEcKc0GSGwIQ8yE8atHEYOd0LT78cGmcmJh3DqXcpMUcsTYZaZnNQIz9exzOSkwr5zEKoGmdk4jwUbcSUzxSwbT7LJ0IviWeTFYZZ6o2iSev5oEgbDYCKFQv2EO5aZWk91I0+wgwEDdC4zGTkQHgkqM387f3v+biU0l32U6rXLvemPp2+++lavvFd+0QtSHeseJ6uAs7bVkYwUCG+K0JHGMnNGEhYF6ffVLvNVkgNOEncikhECG9AAkyG9dKydjQEniDsVGST9wCAjOfkQTrtLGZnU8iMxy0hOaoTj61hGclJh3zoIVYOMbJzHgo24kpGjSRT6s6H8jmkce3EUBd5QZFMvF1kQjUb5NMxqeeVYRsa6wbiR27ubaQYDBuhcRjJyIDwSVEb+o77SvFqTTL0gNNeSM3IKOGdbCclIgfCkXUhIRhImCWnc8mZEcachGSGw0Qw0G8Ytb0YQZxoy9LN+pF2/uMnKh/DYXWrItNYeqVlDclIjPF/HGpKTCvvWQagaNGTjPBZsxIsd76Gf54kfePlwIrx4HPpeNk1G3nQWTUQ4lJnZaHJnExpS6AbjRp5hBwMG6FxDMnIgPBJUQ35evpi/PX9Hqkd1hPHRxVOQlY4sPxGm6y4YQQUctK2IZKRAuNIuRCQjCZOIjLSq5YCTxJ2GZITARjPAZEi7+n6sIxlwkjgTkWlfGJYhOekQDrtLCZnV0sPcI5WVGuH3OpaQnFTYlw5C1SAhG+exYCNWF17sLEKY04sutC7oRp5bMbN1TIcXXSQ6g3epBq87jP95LrqIg4sXXQjLRRfEoYthQ9fFRRdECwXKQoB15xddROcXXYT6E7D7VKvXvTnfDRdEA4EndOHC1HLDBdHEddXJc8MF0bj1wNb+hguhs29AtW9jN1wEvr8jPwTqQ6g+RPVJ89x6wwUVExhaCTdchLnxhguqscDIirzhIl/dcGHs+HeLbDIwtnYhxCXJ1sDMcEhmAAa5Fjdc5FuXpsB8wwUVQSARwI+PHNXtpVlr1h6TrQVGP3AeA/A7hfI7hfI7hfI7BczvnJARgfGzixsuqCYC4yfihot8dcOF8S29TTYXE1FJD80yQbR6mYJqP/MNF/nWpaE333BBNR8YSLE3XOTbp3rvckayVJk6mkD2cxSMMQG3LEPQk3DDDReBb+/5cwUUSqjL1S1gmHxdB7LLCoJY9IPm8eRKH1ZQAQeF57Q6jH1WDMRyJSLJNW3TsKIw7dOYin1YWZzt1LBSrEsBCwU0wfb7SRjrSAasJM62aiz1PryACMfdRZJYp4pK7VfL/PUfdOCHvOAIDwhOdCAJwQkvFvbdg2DZd2wgc1nwQV/nW9Niw00XgW9vAKQZDRihe03JCIJwTVBN2freNFZgAQdurS0ZMRCeFaEtDTensZI4l5aMLA6lJSMFNryB5sMsLRlJnElL2+1pvIQIB96ptgyWesTcSZEXHOEBu9aWnFjYlw+C1aQtm+ey4IO+ztdbGC7ikdoyxI4GjNC9tmQEQbgmqLZsdcEFK6yAw7bWlYwYCK+K0JXmNUtGFCZhabjjghXFoa5kpMCGNsB0SGedaudjwEriTlear7ngBUT47k5lZbiUIuaeirzgCAfYtazkxMK+exCsJlnZPJcFH/R1vpw3NlSjB36EHQ0YoXtZyQiCcE1QWcl5PS/rWAj4WLRWnYwYCKeLUJ32C3pZgVi0p2lBk5HDofBkpMAGP8hcmIrRWUHc6U7jJb28fAjf3qnsjJZSxdw8kBcc4QG7lp2cWNg3D4LVJDub57Lgg66PN1YvqtPzjVpvJBVlbAXN10EdHnDU57W7ZJPXfcf/PEccE//CEcfEcsSRPHYxbOw6OONINlGgTASYtzrkmFzs5p2pbt5B1je08yabDzzvgZC3htOOZAuBxzUQetV43JFsI/C8RlstSrQOczwDMn55X3ssYEA2cIMnHoU655ioD6n6kKkP+eL4kcSxnXuk0wJjLuHgY5aYDj7SrQWGXNzJR2nO8uhjPcw6q2/RrQZG3S7UuoLZGlgwDukYMRIDfTpJ2X55IownIOkUAkkBfo7UyG6vDFsz+JhuMDAqglMegC8qlC8qlC8qlC8qlC8qgL7ohE4KjK4dHIak2wiMrvDTkOfe5xXLa3ubbjEm4pKen1VWafc8BRmB90zkuddZToDxVCSdABhmkcci1bOzMmrN2DOasVWmA8rjFY8xdbcsYtDTd+PJSIEDhRLqknwLGCbR14HssoIglg2h6T/vlhDjWAj4WMBzZR3GPisGYkEUkTM3bQkxAjndEmLkcLglxEiBXZiGzIU5XWcEuRZbQpx8CN/eRZK5SjXFchvB3LqRFxzhAcH5ESSBOOHFwr55EKymLaHmuSz4oK9zgbswHp5MsKMBI3QvOxlBEK4JKjtbFrgzwgo4bGtdyYiB8KoIXWkucGdEYVGUlgJ3RhSHopKRAhvaANMR9vNMOx8DVhJ3qtJW4M4JiPDdncrKZClFzK0cecERDrBrWcmJhX33IFhNsrJ5Lgs+6Ot8z5swnpu0dybSjAaM0L2sZARBuCaorGxxzxsjqICDtpaUjBgIj9qJpGREYZKU5ss4GFkcakpGCmxcA8yH9NB5rCMZsJI405TWe944ARGOu1NNmS51iLm1Iy84wgN2rSk5sbDvHgSrSVM2z2XBB32d+zsK46HJDDsaMEL3mpIRBOGaoJqS3uGRlVTASVuLSkYMhEvtRFQyojCJSkOTR1YUh5qSkQIb1wDTEWVhvzb5qqhkRHEmKo19HnnxEH67U0mZLWWIudUjLzjC/3UtKTmxsK8eBKtJUjbPZcEHfZ2vDhbGU5M5djRghO4lJSMIwjXBJWXrq4MZgQUcuLWyZMRAeFaEsjReHcxIwiQszauVjCwOlSUjBTa8AebDtlrJSOJMWNqvDuYkRDjwTrVlvtQj5j6GvOAID9i1tuTEwr58EKwmbdk8lwUftBKXNs3Y9R0biY7vRhDY2m6k8ZVe6dfgjg2qyesu41/iHRvUsYthY9fFHRtUEwXKRIB5y0HuJRcaiQe51lHsk81e9+d8d2tQLQSe/oWrVMvdGlQb1xUoz90aVOvWg1vbuzX8oG9YrqRauLnLNQLVSTxQncSDSH2I1QdRH2gPfOvlGmRaYLDt9nINsrXAWIu8XCPwV5drBMa+XLfoVgPDbRfqXMFsDSwYh3QMYORrcbmGtP3yRJgv1yBTCCQF+DlSI7u9MmzN4GO6wcCwCE5xAL6oUL6oUL6oUL6oUL6oAPqiEzopMLx2cbkG2UZgeEVcrrHyPq9YXtvbdIsxIZf0/CyzyAbPU5ARmC/XWHmd5QSYL9cgEwDDLPZyDfnsrIxaM/aMZuw13udJTJdrBLamRhpQKKHzfR5OEMQyITTvb7/Pwwks4MDwTFiHsc+KgVjlxGTGhn0eThLX+zycLO72eTgpsEvNgPlI+nGgfbYGrCTXY5+HlRDhwLvIJFf55LKtYGBpEckKjvCA4CQIkiWc8GJhXz4IVsM+D2AuCz7o61yWnphu0AhC7GjACN1rS0YQhGuCa0tyWTonqYCTthaVjBgIl4oQlcaydE4UJlVpKkvnRHEoKhkpsHENMB2hL/pZZtroYWRxJivNdemseAjH3ammXPYUDCz9IVnBEQ6wa03JiYV99yBYTZqyeS4LPujrfH1GYro+o06QEaMBI3SvKRlBEK4Jqinp12dwggo4aGtJyYiB8KidSEpGFCZJaV6oZGRxqCkZKbBxDTAftoVKRhJnitJ2fQYrIMJxd6oplw0DA0vzR1ZwhAfsWlNyYmHfPQhWk6ZsnsuCD/o63/SbmK7PCGLsaMAI3WtKRhCEa4JqynY3/XLCCjhsa13JiIHwqp3oSkYUJl1puumXE8WhrGSkwIY2wHQEoh9qX/YBK4kzWWm76ZcVEOG7O5WV8VKKWPoVsoIjHGDXspITC/vuQbCaZGXzXBZ80Ne5b1liukKjji2I0YARupeVjCAI1wSVlax9yzjHQsDHorXqZMRAOF2E6mzoW8YJxKI9TeuZjBwOhScjBTb4QebCchSSkcSd8DQ3LmPlQzj3TnXnstlVYGlcxgqOcIFd605OLOyrB8Fq0p3Nc1nwQcv//c0S/K9twrLreza0abCUlIkFNIr8dVCX92zkOpN3ySav+47/ee7ZCPzkwkUbQeDbbtogjl4MG71ObtogmihQJgLMW9204QWRqO/aiORLpXUa+2S7gWeKEdLWeNUG0ULgWWCEVrVctUG0EXgWuK0OJVqHOfcLGT+hd+gDsoEbvGkjVVdrZOpDLj+EvvoQLE+3J/abNqi0wHCLv2kjkVNjvGmDai0w2mJv2kjOb9owdtu6RbcaGHC7EOoKZmtgwTikYwAjX5ubNpKtyxNhuWmDSiGQFODnSI3s9sqwNYOP6QYDoyI42wH4okL5okL5okL5okL5ogLoi07opMDo2slNG1QbgdEVc9NGcn7ThvG1vU23GBNxSc/PKqG0e56CjMB900aydXkCLDdtUAmAYRZ900ayvTJqzdgzmrHK2hGoIknxGLN2y/oFPXM33rRhbVl0FRRKqMvvLWCYHF8HsssKglgxhGb+LSrXGUEFHBSeAesw9lkx1sO+BQOREJsrjBhRWHZ5bJXrjCwOd3oYKbDLzYD5kJ5au9gyYAVxttFjLVznBET47S4SyFUauewVGFj6PrKCIxwgOPeBJAcnvFjYVw+CZZ3LE8hcFnzQ1/mCjdR4wUaGHQ0YoXtJyQiCcE1QSdnmgg1GUgEnba0pGTEQLrUTTcmIwqQpjRdsMKI4lJSMFNi4BpiOJM36YaxDGbCiOBOVlvs1OPEQfrtTSbnsFRhY+j6ygiP8X9eSkhML++pBsJokZfNcFnzQ1/k+4NR4v0aOHQ0YoXtJyQiCcE1wSdn6PmBGYAEHbq0sGTEQnhWhLI33ATOSMAlL82IlI4tDZclIgQ1vgPmwLFYygjjTlfbrgDkJEf67U2m5bBUYWNo+soIjHGDX0pITC/vuQbCapGXzXBZ80Nf5PGRqumYjtPXU0AttEKFzackJgnBNUGnJeh6ScywEfCzaqk5ODITTRajOhvOQnEAs4tMgPDk53AlPTgps8IPMhbFenRPEnfA0H4dk5UP49i5lZ+jXUiW0dDZkBUd4wI5lJysW9s2DYDXITsBcFnzQ1/l2t9R0DUdo68mhHQ0YoXvZyQiCcE1Q2dnudjdOWAGHba0rGTEQXhWhK4375JwoLIrSfLsbJ4pDUclIgQ1tgOkI+5HQzseAlcSdqrTc7sYKiPDdncrKZUOs0NLcjBUc4QC7lpWcWNh3D4LVJCub57Lgg1a3bPz9BTll1I1vTsdvvfrG65qBIMpGQ11lGFpJg3VS0zUbZnsxavDiTRtag3fJBq8/apYBhqq+8kn5qFplfFJ+Vd3H8MH8p+WT+Qc76hqMx+W36gSOJ7/0QIrDp9pve3f1jY/L5/Lrj3XMUiGGLw3I4Fecppm8nc9cHJoPI3VKXp2cD9WheWmX/KA+FwmT46SCxXgw+GFERXOkaI4UzZGiOVI0R4rmyERzRKcReBr4wUQJc6xgjhXMsYI5VjDHCubYBHNMh4G/bXS/vjgYLaEKBVUoqEJBFQqqMEEVZKgrp14boHDP2qkiOVUkp4rkVJGcKpJTE8kpnQQebZAHYCXImQI5UyBnCuRMgZwpkDMTyBkNpHrQFiAqGjm8tCo0HXwNIytHZJwQmLnkUGoJp0SL14MKw51V8i9fls/K+ypqrurDyof6qFs+6c3v9spvq688rQLqk/rmqidq2683/3l1KPaB+W6rRRSuFnHkX+S/Xt2JJT/3tDpKe/FI7f26Tu1BL5TfpD49/0A3vnvk8V2PbYy3WlFNFCgTAeaVT71gJxK97/bKz70g/d+r37L6t35Q/aEXLn633HZF5VnPsfhuu6JaCLyPA75uZLntimrj+qIQz21XVOvWdUnL266SpJ9rL3sYkC3c3HVXYaxEu1AfkvpimTCyXnJFZgSG5xUj+HKZMMmMl1yRrQVG55W1kAlQg7e65Co09i+6RbcaGKHb5XyrFbJoa2DBOKRjAAMhIcNbXjcjbb88EeZLrsgUAkkBfo7UyG6vDLuawFENBgZD8GIjwAMVygMVygMVQA90QucDhtIurrYi2wgMpYirrVY+5xXLy3qbbjEmvJKemtUqrt3fFGQE5qutVr5mOQHmq63IBMDgiszs1bOzMupqAk8xVlk7Cqeh8LOZN5pOpl6cBrk3DOLYi/wsTMPpbDwNJwseY27/2rDrEovqTzpQmeHHOFAooW4VwAKGWQnQgeyygqxLD9sMARcIPq+y7yfq7oFl7a5xLUB+aVl4sajCuCW0s7nHOggCPgjwFFmHsc+Kgdh5RGTG5tILRhSW0otAfwbggJXEYeUFIwV29xcwG3nUT2PthAxYUZyVXojQ70em0gtOQIRP7yKlXCWWy2ZsoaWxHis4wgGCsyFI4nDCi4V9+SBYTaUXzXNZ</t>
  </si>
  <si>
    <t>8EFXcjMS49nIV4W/s2HkxXkSe1k+FZ4I0lDEs8kkntQD41hualeKpdwU2NGAEbqXm4wgCNcElZsXDpKZNpxeVBtHSodeKvXduxUI7WTusY6BgI9Ba7XJiIFwtgi12XSAjBGIR3PqOA5YORwqTkYKbNADzEWc9HMdyIAVxJneDIPUeHEBKyDCqXeqN5dN2EJLQz1WcIQL7FpvcmJhXz0IVpPebJ7Lgg96sbw5Gk+Hsyj3RByPpTaVKnWY+MKLg1E2CUbDSSTqN9mx3tSu40q9mWBHA0boXm8ygiBcE1RvXj1Bpv5alTA9ll+6W96XuvOX8hveV7VJH5cfqhNl5R/KT+SvT+vDZuWfyk/Lj8rP5Mcv1Pf8v/Iv93q3TkTQKz/UjdIe6ygJ+Ci1VqSMGAh3jFCk5vVPRhQWLWo5esaI4lCOMlJgYyJgOgK/7xsXQBlRnAnSLOtnJj3KyYdw+p3q0WSpYSwd5FjBEQ6waz3KiYV99yBYTXq0eS4LPujq6NnOSoYpmem0ZN60wmlvcyDWeZ2VzBuK/HfJFq97EJ6S+UXt+2Nwwbz8zCP5PS9W0nNV/V5+WT6R/4V3y2fVP/VQ/fuqvv5++XW9DX9eBh/UZfCmG1upYxbDxqyTMniiiQJlIsC8ugxeZ+U+2UpgPR9CwhqL24kWAivy4MrUVtxOtBFYkddWchKtw1TfAcYvNOxKDcgGbrC2PVvWk6b2inYqGTB64iva4zQ3V7RTrQUGT2xFe3pe0W5sbHSLbjUwgHYhvxXM1sCCcUjHAMa0NhXt6dblibBUtFMpBJIC/Bypkd1eGbZm8DHdYGAEBOcwAL9TAP3OCZ0KGDU7qWOn2giMmpg69vS8jt34it6mW4yJpKRnZZUS2r1MQUbgrmNPty5PgKWOnUoADKnoOvZ0e2XUmrFnNGMrfZ2FIhhPUk9M1G3WwSz3smRY3S0YpVmep6NosuAxJtyWFQh60m2sY89woFBCXWpuAcOk5zqQXVYQxJofNGv//GICfSnFVls7y52cL+RX36uybrUH9LTK2n/Z03es2GMdAgEfAniGq8PYZ8VALGIiUmDzLg4jCtMujnZD+ICVxOEmDiMFdiEZMBtJP0p0IANWEGdbOEGe9VPTHg4nIMKfd5FErlLJZW+20NJnjxUc4f7A+Q8kaTjhxcK+ehCspj2c5rks+KCXezjxnZWCdLqHY6oayq286Tqvsz2c2LiHQ7QYuAQFVYO6PRzA3YHlk8XGTXUt0bJlnvz0c3WfUVW1Dt6XIY5DDBuHTvZliCYKlIkA86odsm/mv/CiRbMYjbX7ZGuBq1MIcWrcnyFaCFxpgmtO2/4M0UbgSlNbNUm0DrOqBBk/P+hnOgsHZAs3t0ET+cuF0ty+QUMlA4ZG/AZNlETmDRqqtcDIiN2gyc83aIy93G7RrQZGxy60tYLZGlgwDukYwODWZoMm37o8EZYNGiqFQFKAnyM1stsrw9YMPqYbDAyB4AQF4HcKoN85oVMBw2YnGzRUG4FhE7NBk59v0Bhf0dt0izGhlPSsrPI9u5cpyAjcGzT51uUJsGzQUAmAIRW9QZNvr4xaM/aMZmwlDZM8G4bByMvTWebFE3/mDcdJ6M38SRqH4SwKJ2LBY8ymLcsL9IzatEFTX/IABoUS6vJuCxgm99aB7LKCIBb0oCn55+qaoSqHPk/EjSe/66y7qoWsLwlW+feitehqL+f35X8vPy0/K/+x/Fh+/GPVDar8UH7qd/LjH8svFt8YhL4/fy9RH4JQqyf3WMdSwMcSnjPrMPZZMRBLnZhkWrvy9TIrCctGj0y6DTs9nCjudno4KdZFh4UCmsNL9x8biiw5Sdxt9fh5lhsvLGJFRMSGLhLSZVoaLdtWRpYWpKzgCA8IzqUgCcgJLxb27YNgNWz2AOay4INWJ8htcrTrzZ1YxyeFqK0XVhpn63yb39yhWgxcvoIqyY1v7lDHIYaNQxebO1QTBcpEgHmrzR1Rbe4selCE/kvVb6ZOE1TrgStdGH1q2OyhWghctULpTtNmD9VG4KpVW0FJtA6zQgUZv0y/+T4gG7jBvZ6wXnONAuteD5kMGCm73eshWwsMlMi9nihY7fVExk6Xt+hWA4NlF9JawWwNLBiHdAxgrGux1yNtvzwR5r0eMoVAUoCfIzWy2yvD1gw+phsMjIDg/ATgdwqg3zmhUwGjZhd7PWQbgVETsdez8jSvWF7R23SLMZGU9Kys0j27lynICMx7PSsPs5wA814PmQAYUrF7PfLZWRm1ZuwZzdhrvNdjSFhlih3iQKGE7vd6GEEQ63nQDP167/UwjqWAjyU8hdZh7LNiIFY6Mbm0aa+HkcT1Xg8jisO9HkYK7GozYDr8fm7c62EkuS57PZyIiNjQRUK6SkvD5f5AaElNOcERHhCcS0ESkBNeLOzbB8Fq2utpnsuCD9r1Xo/Q8UkhGln58nW+a7DXQ7QYuHwFVZKb3+shjkMMG4dO9nqIJgqUiQDzVns9oeUgD9Va4MoWRo+a9naIFgJXqVA607i3Q7QRuErVVkASrcOsSEHGLzad46EauMG9nXi5xmpvHU4mA0bGjvd2qNYCAyN2b+e8dXhkaR1OthoYHLuQ0gpma2DBOKRjAGNbm72d89bhUUPrcDKFQFKAnyM1stsrw9YMPqYbDIyA4HwE4HcKoN85oVMBo2YneztUG4FRE7O3c94w3PyK3qZbjImkpGdlld7ZvUxBRuDe2zlvGG73MKd0AmBIRe/tqIbheu9yRjO2ygbiUZqI6cSTr/xQJtTp2BuGw6Enfy6binCaheM6fBmTactqAj2hNu7txDhQKKH7vR1GkHXBYZshYEb+ReOGTq/6+mL/Z5Fnnwxu98p/VH8s/7F3q7fME/u93Jgo7rGOi4CPCzz91WHss2IgVikxebHWtbzMSuJ6n4YRxeE+DSMFdqUYMB2qwXauIxmwkrjbpwmDMDQ2dWRFRPj5LpLLVYq5bDwdWZqIs4IjPCA4L4IkEye8WNi3D4LVtE/TPJcFH7S6gG1noVecXryW6DiluBQWzigyl3PBzMWIxvX9Gm1E2yVbvO45rs9+zeeqVbj8++LzT6p/7kn1T38D370hjkoMG5VOdm+IJgqUiQDzQNewUa0Frl1hVKpp94ZoIXAdCqU+jbs3RBuB61BtZSXROsyaE2T8hPFkDtHADe7eJMtVVGHfvaGSAeMkfvdGalrz7g3VWmCYxO7eiPPdG2Nj6lt0q4GhsguBrWC2BhaMQzoGMLa12b0RW5cnwrJ7Q6UQSArwc6RGdntl2JrBx3SDgREQnKUA/E4B9DsndCpg1Oxk94ZqIzBqYnZvxPnujfEVvU23GBNJSc/KKumze5mCjMC9eyO2Lk+AZfeGSgAMqejdG7G9MmrN2DOascraUZ4LP/cjzw/i2IuzLPeyVIQyzU4jf+zL/w9nCx5jam1ZY6Cn18bdmwQHCiXUJeEWMEwirgPZZQVBrOpB8/P/T/l0kaHLLPxRnU4/KO+rvRvVJ0dl4cas+wfVBk6VyFfnc15U/9Ive/+/t3/bi0Sv6tqivkO/f7DHOlQCPlTwjFiHsc+KgVjOxKTKpg0dRhKWDR2/Hxh3dBhZHO7oMFJg15RB8xGnphydkcTZjk4qH7e+/hzhTV5ChOvvIt9cZZ3JchMgsWSenOAIDwhOlSD5xQkvFvblg2BZ5/IEMpcFH3TVUeeCiDHKzjen47defeN1zUAQVafWIUnFae9Aaa7iAtuLEZMXd3VMOzpEg9cfNcsAA0WjblOnEohPpY58vxKIH1zYv9HhSPWXvjQgM13xh2aodu6wXq7Ndg6DOFIf1J+E/p6yQzpOjMeBJ8mK4UgxHCmGI8VwZGI4ojMIPAM8TZYIxwrhWCEcK4RjE8IxHQH+qtCdcr0Ql+0UCqVQKIUJpSCjXFlvaUDBPU2nyv5TZf+psv/UZP8p3X54WEAuuEjzz5T5Z8r8M2X+mcn8M5r51aN0ZxXcHNYvmC+5tzbKiwPjNMDMJUc69VFn8S7ZYuCmDEeou9+b35V/lt/9uHxUHSx9u6p6fayaCleLKF/35IeH1WLL82p7/UFV+vD14l94oO48WbQjXiyz1GUNT8qv1GLK4kKUZ4t/oVqiebJYdln8/KLC9qn8KWXFV9WxVrVQs/gPzH+uTDfGYuJgr4ctzrIIookCZSLRvH2yeevpDWMdBNFC4I4OfNHGVgdBtBG4o9N2MYZoHWb3BjJ+wu9r53hAtnCDhRC5EtW++hCoD6ubAzN7XQQVFBh/8XURQRD45sIIqrnA+IstjMjOCyOM3XVv0a0GxuB2mdlqiSrbGlgwDukYwOhGyMhW25bZ1uWJsBRGUCkEkgL8HKmR3V4ZdjUJoxoMDIng1T6AHyqUHyqUHyqUHyqAfuiEDgmMqp3USVBtBEZVTJ1Edl4nYXxjb9MtxkRa0qOzWku1O52CjMBdJ5FtXZ4AS50ElQAYYpFpu3p2VkZdzdMpxlbW5sNR7vuRJ0Zx5MX5MPWy0TD0sjhJwswX8SSdLniMKfxrw67rJIxpsUzkcxwolFCX7FvAMAm/DmSXFQSxWQZdB/hI5tePLybaL+Y/W5RILHL0P1Xp+E/kr5/qqyheqAMMfyg/8tYvKtUNzx7r8Aj48LROixkxEDuDiPRZFa1oUF5mRWEpjgj0WeIBK4nD0ghGCuzuLGQ2/Czox7GOZcDK4qw4IumH2uh8kxcP4ey7SDhXaWe+3E23dEZnBUf4P3CuBMkoTnixsO8eBKupMqJ5Lgs+6EqH+tPZNMpC4SVCjL14NpXfK6ZTzx8n4zCfzEbRpNadjnWoNobckKkydjRghM51KCcIwjXBdehyG+iJFKCP53fVjo9SmBf2hNS20XfK38jPP62uOFVVuN+pb86XP6A2mZQorf5eHCRBmPj+7Z3efjUEvVsv9/ywd/b6q2+9+sNp7+U3fvzW370+7f27Hw//Y+/koOcHi59Lzu/Vt1zZwjm4Aj64bVUsJwbCiyNUrGkTiJOEScT6qQ7lgBXFnYrlpMBGUsh0JH4/DQwqlpPFmYrNhGkb5yYvICJYdKlj42Xr3djSRpkVHOEBO9axrFjYtw+C1aBjAXNZ8EEv1lOFmIajqfDy8Sjw4pFQcncSSvUr/+kwC8ZZXjtXxzrWUAUcB9jRgBG617GMIAjXBNWx/3ChPul+r/yn8nH5VSVtlX4t7+1HUXW6LIh66huVtq0WVt/Rwe+xwgs4fGudyYiB8LIInWlcLeVEYRGafj8UOpQDVhSHQpORAhvqANMRpX2hnY8BK4kzmRmnhsXgm7x8CFfeqcoMlsrE0luYFRzh/7pWmZxY2FcPgtWkMpvnsuCDrlRmMsv8ZDbxvVnoz7x4nOReNslzbzydxn4SzYZ+XAcJxypT+0pLlRliRwNG6F5lMoIgXBNUZf52rdT+fk/9tXxSl9rfVQ1GVWn+YpP+4/LDanP+D+Un8ten9YrprRNPBL3yQ92A7LEOiIAPSGvlyYiB8LydKE9GFCblqWo0r6IcsKI4VJ6MFNjwB5iOMOwL7WLBgJXEmfLMsn5mWt/k5EO4906V57LdZGxpHcoKjvB/XStPTizsqwfBalKezXNZ8EG7bR0aGXfeIwtfKvx1vs0f5aRavO4x/tdRTsBRTupgx7DB7uIoJ9VEgTKRaN4+2TzguRWExjXu4hMtBB46gUtXy1FOqo3AQydtNSnROswBE8j4ib62umFANnBzJznjWJ3fFOpDoj6k9Qmq2N6flAwKDL8dn+QkmwsMv8iTnPF5g9LY0qCUbDUwBHch2BXM1sCCcUjHAAa3Fic54/MGpXFDg1IyhUBSgJ8jNbLbK8PWDD6mGwyMiOCsB+CHCuWHCuWHCuWHCqAfOqFDAoNqFyc5yTYCgyriJGd83q/U/MbepluMCbSkR2eVU9qdTkFGYD7JGZ/3K7U7nFM6ATDEYk9yxqpfqd7ZnNGMvcZ7QqHpJGe9/QsGhRK63xNiBFnXH7YZAi4DONgTYhwQAR+Q1nkwIwZiTRSRL5v3hBhRXO8JMaI43BNipMAuTAOmI+xHxmokRpJrsSfEyYdw712kmKtEc9naMra0KWUFR/g/cHYEySFOeLGwrx4Eq2lPqHkuCz7o61zzHhp3kAR2NGCE7pUnIwjCNUGVZ8c174zwAg7fWmUyYiC8bCcqkxGFSWUaa94ZURyqTEYKbKgDTEfUz/XzMWAlcaYybTXvnHwIV96pyhRLZWLp2skKjvB/XatMTizsqwfBalKZzXNZ8EHXN9VlgZ+KzBsHYe7F2WzqDSPhe2IcpsMgypJ8ueLsWGVqF3KlykzQowEidK8yGUEQrgmqMuE3hPxWlTfN71a3g1SN+j7sBb5f/elLqU3/LH89WN5wF6mrPqoPqeW6D8aREvCRai1JGTEQLhkhSY2FQowkLIrUct0HI4pDRcpIgQ2LkOlI+mme61AGrCjOJKkQpnOmN3kBEY6/U0267AEXW/r5sYIjHGDXmpQTC/vyQbCaNGnzXBZ80Nf59uTQeA4zxY8GhNC9JmUEQbgmuCZ1e3sy5/AI+PC0FqKMGAg/jBCi5rVRRhQmJarV1AesJA6FKCMFNhZCZiOI+r7WqQ9YUZwJUfPlyax4CF/fqQxNl9IltchQTnCE++tahnJiYV89CFaTDG2ey4IPumorvbNSX0pdOu23aVr8zCy8URyt8zo7pGkoR90lW7zuQbo4pFlpv1V1pjq1+X519vHBUjfO31scznyhNONCW+qo9shUMYyqk9OQRBMFykSieftk89YdbPvTkOpc7cN+T7/4/DLZ0HX1yHookmgj8PxGW01ItA5zVgMwfqHhss4B2cANHopU7S2FvzyCZG9qScYDBjnCUcgsNZ+EpFoLjHHYk5DnPS1jS09LstXAONeFSlYwWwMLxiEdAxjY2pyEPO9pGTf0tCRTCCQF+DlSI7u9MmzN4GO6wcBoCE41AM6nUM6nADqfEzoaMH52cv6RaiMwfmLOP553sjS/p7fpFmNiKumBWaVvdldTkBG4zz+ed7K0u5lTOgEwrqLPP6pOlnoXc0YzdjHe8VCMx7k3E2nmxdN45uX+ZOaNpuPhMPDzWZ5MFjzG5NiyWkBPkI3nH3McKJRQl0ZbwDCptA5klxUEsT4HzbA/P8+b579UZx8fygS6yq3Lr3fUNssn5f/r+VF90jFc/BaIrUBYCn8Yh0DAh6B1rsuIgVhw7DAnZgRi2nXReosDVhKHuy6MFNilX8BsRH2h3QQbsIK423MJ+6np1CMnH8Kpd5FOrpLKZZfD2NKxkhUc4QPBmRAkczjhxcK+eRCspk2X5rks+KArvRknIpplvvy2KMjlhyzxsok/9tLJTEzyKBtOs03UoxvvzRQ+djRghM71JicIwjXR9Gb5W09Kli+rUvSvlvU96saNX6mC9eoejrrqvL4xs9ajgXZJeI91MAR8MNoqT04MhNftTnlyArlVnpwk7pQnJwU2/kFmI+/n2vkYsJI4k56p3w9yHd9NXj6Ef+9SeoplY0JhaTLJCo5wgh1LT1Ys7KsHwWqQnoC5LPigl/U+9YPsvN4n1vFKcWlvdyTWeZ3V+xiWX3fJFgP3QaHq0HAp+zdKC8ovvKvuY+v22vSdrq92143vHnl8Y9j4dlF5RDVRoEwkmrdPNg+419qh1iUaCtw5xWhYY+UR1UbgzmlbdUq0DrNLChk/0deKsgHZwM1VHolQVR5F6kNcVwCIwFp+RGYExlx8+VEUhcbyI7K1wJCLLD8Swar8SBjbIt6iWw0Mu12IdgWzNbBgHNIxgNGtRfmRtP3yRJjLj8gUAkkBfo7UyG6vDFsz+JhuMDAkgjMfgAcqlAcqlAcqgB7ohM4HjKRd1CCRbQRGUkQN0srnvGJ5WW/TLcZEV9JTs0op7f6mICMw1yCtfM1yAsw1SGQCYHDF1iDJZ2dl1JqxZzRjlbWjaZqM0pnvTbIw8OIwiLyhPxLeJJ7kIz/LgmxW8xgTdssKBj1pN9Ug1dvbYFAooS61t4Bh0nsdyC4rCGLNEJr1f75+DFxl99UxnrrsqPMT4ZwDJOAD1DonZsRALJEicmfjiXBOFJYdIl/fq+uAlcThDhEjBXaZGjAbgXTt2j3hASuJsx2ixHggnBUP4ey7yDVXGeeys6uwdOllBUd4P3CaBMkoTnixsG8eBKtpg6h5Lgs+6EqHTvM09bM89xIxzuT3RiNvOEx8L85n0yyLh9NsMruzCR0a6kZD6tAIOxowQvc6lBEE4ZqgOtR+L1H3IpRxdAR8dFqLUEYMhBvuRIQyojgWoYwkDkUoIwU2FAJmwyZCGUmugwjlxEN4+k5FaLQULpYetKzgCO/XtQjlxMK+eRCsJhHaPJcFH3QlQiejcTgJgsQb5ePUi4fhzMtjEXoz+e+P8igZh9nwziZEqNZjSREaY0cDRuhehDKCIFwTXIQCLmyXwvK+KpGScvV5dVl7cZAEfrS4rl1+WlUlvaMOcnrqe+ZvLzVsoq5srz4E2jXwPdbREvDRgovSCwP24vIY/UaO29PqFMHD3hJcB73PCo1w4ggJa7rinZOEScHqn8QDVhSHEpaRAhtIAdMR9NPYVPTESOJMwgahCPuJ0BHe5CVEhIpOVeyyIaKwNLdkBUc4wK5VLCcW9uWDYDWp2Oa5LPigq1p7hR7fscvUN6fjt15943XNQBBVaqwjlQpVWEmTdVJTlb3ZXoz4vFhorzV4l2zw+qNmGWCgyPy8qnL/QGomKZBUCbz8292q6v3Z/P1KasovflV1pLw//4WSU/P3dUxSL4qXBmSwK07RTNbOJ9ZFsInJ/1Htj/H2w+uKlNFHJqOP6EYLvNHwUiJp87HJ5mO6zfBXgO5s6zpFve0F2fYrVWcNtuMekFOTwad0g+EOHVlnJu09M9l7RrO3ejrurOKQw9Nf5jKyxMqRGccdZi45KKmPOot3yRavu++2p7+qsq/75aP6pufzoGQIST2Z299fnMP6Rke2RyZbd+yc566IJgqUiQDzys+9QLudtE+2cV37tz98ZVz4IFoIrBWHL2jYTl0RbQTWirddqSBah6kLh4yf3xc6AwdkAzd46ipdnnRI7GetqGTACIc/a5XkgfmsFdVaYIDDnrVKzs9aGVuf3aJbDQxy7RKU1XJNsjWwYBzSMYARjZCnrM4/JFuXJ8Jy1opKIZAU4OdIjez2yrCriQvVYGAEBK98AfxOAfQ7J3QqYNTs5IQV1UZg1MScsErOT1gZX9HbdIsxkZT0rKwWEu1epiAjcJ+wSrYuT4DlhBWVABhSkZmvenZWRl3NfCnGVjlAOhlHIkq9JPSFF49Vx/hgGHhJkk3jfDRMJpP6oTImxa8Nuy4qMCaaMjW2NX7SgEIJdemzBQyTQutAdllBEDtF0Mz6t1ez5+puk8eL5PmpqhBQl5eUj5cnrn5d38n3RF2P8kl1LYq6ceUd3XDssQ6HgA8HPNfVYeyzYqwLAQtGF+kwIwlLHYCpCICRw2ERACMFdh8SMhfmFJwRxGENQBKIvq9FvMmLiHDtXeSTq6xy2ZRRWBpssoIjvB84FYLkDye8WNiXD4JlncsTyFwWfNCLIoALcsuoKzuuAtDGOSko7f1R8nVQVzUAWnN3yebCtz+hivBetbHy3Litn6ltfaK1rrf1VVe9TH4IQ19+iCOTg6PixHgceG5b7/LnO0eK4UgxHJkYjugMAs8Az24Xm/75zrFCOFYIxyaEYzoC/CWg+9p6/Uy1SpMohUIpTCgFGYW9JCDfOVX2nyr7T032n9Lthzt75DrJokIg3zlT5p8p889M5p/RzK8epTtuY5dxOSS3AVztg+0sehkLBYgGw19daPz6H1XVf9UXev5++bhXLVd8Wb5YlAV8u7g3VnM9a68uKXiuA5RxL1dxj0jpOO4lMtoFibrTMUnlhzRQH4T6kKmAqP6aCVMspCI6iIWS60hxHSmuI8V1pLiOFNeR4joycR3RuQSeC+XVjhXWscI6VljHCutYYR0rrGOFdWzCOqZjwV+8tjFT4hUKr1B4hcIrFF6h8AqFV5jwCjIedxyVTKeK6VQxnSqmU8V0qphOFdOpiemUzgQPRpTYKpHOFNKZQjpTSGcK6UwhnSmkMxPSGQ3pQrxyWqAXmnchEut19CI0Tg3MXHLMNcddqsXA2gVo0F0071EB9P78g9785+pKdlWrV13N/nZdtbcIr+oP78rA+0QdZFS1fM/UWcaq5PwJ/cr1am+i+sw381/0e/LHX/QC39yJkjpu61GOsfyPaqJAmUg0b59sHrDuoYOtDqqFwBoGxBaGufKPaiOwhqHl9gTVunVx0bbyLw5M+w5UCzdX+pco+Z2EdR1O4lvr/8h4wACKr/+LRWKs/yNbC4yfyPq/xF/V/yXGHjS36FYDY2i7jG65U5P4WwMLxiEdAxjSCFnbsjpH2n55Isz1f2QKgaQAP0dqZLdXhl1JwMgGA+MgeNML4HwK5XwKoPM5oaMBA2gXRYBkG4EBFFEEuHI3r1je09t0izFBlfTALDcSG1xNQUZgLgJcuZnlBJiLAMkEwLiKTMDVs7My6kp2TTK2ktpR7M/yPPIyP554MnIP1VWYUy8ahX4ejyZROqsfKmPi/dqw2yLA+ncdqEy/AxwolFCXolvAMGm6DmSXFQRRKQLN3v9Zl67/VB2vq3aCVUWgTOt1qHusqAKO2jqbZcRAlLggsl7jXZWcKDwVfvqbxg5YSdzV+HFSrGsCCwU02U4j0dde5jhgJXFW5Jf19XH2Ji8ewm13kTCu0sagLgpLLG26WMER3g+c60BygxNeLOybB8FqKPADzGXBB10pyizJwnE6Sb1RlPpenExnXj6OR16UR34+y4fDaFo7VseK0lAFmITY0YARuleUjCAI1wRVlL9d26K53yt/Xf6+/KL8rPzUKz9Sv1UXoX9UflHdUqmD3mOFFnDo1tqSEQPhXTvRlowoLNrS74dCh3LAiuJQXDJSYEMcYDqktoxS7YQMWFGcqcvA9w3bIzd5ARFOvFN9uWziklga8rCCIzxg1/qSEwv78kGwmvRl81wWfNDVAZKdlRpxXhJkUpCRlTde53VWEhQZS4KIFgO3M6ESULuoCKwBkl+saokWZbx1iY/84n35LeovDzouFAp6lkoh4nDGsOHspFKIaKJAmQgwbzmunrn0ap9sLXDDFCFzjYVDRAuB+55w9WorHCLaCNz3bCtLidZh9jgh4xfql5YHZAM3WDcUq7ohVcWfJMv9+8hePERlBIZafPGQSDNz8RDVWmCkxRYPRefFQ8bWMLfoVgOjbRdaXcFsDSwYh3QMYJRrUzwUbV2eCEvxEJVCICnAz5Ea2e2VYWsGH9MNBsZCcMID8ECF8kCF8kAF0AOd0PmAkbSTCiKqjcBIiqkgis4riIwv6226xZjoSnpqVpmk3d8UZATuCqJo6/IEWCqIqATA4IquIIq2V0atGXtGM1ZZO/JFHvjZ1EuS8dSLhyLx8jQR3jgP42k89kfZqH5VjXm6ZeGCnqsbK4hiHCiUUJfRW8AwWb0OZJcVZF162GaoRbJfPpT5/bcyua/a4c4/WF4gZuyWW50dsnXL3elFvmlvYo91yAR8yODZsg5jnxUDsVaKSKPNu0WMKCy7RVqvcsDK4XCriJECu1oNmYvQlLozcjjbJ8r6kdDh3eTFQ7j+LjLPVf657E+VWHqNsYIjPB84aYLkFye8WNj3DoLVtEvUPJcFH/RClUajYZAFvhcFifzeIMi83J+OvPE0zCdinEV+Ws+3Y1Vq2kMS6NEAEbpXpYwgCNcEVaWLU+lSaaptoXr/aP6zxQ6SanxblR5JrflJosPdY8UVcNzWipIRA+FXEYpSXdDzsN/T7yC9zArEoysNl4oesKI4lJaMFNgQB5mOsJ8H2gkZsKI4U5eB6Kdan3aTlw/hwzuVl2IpSYRFXnKCI9xg1/KSEwv77kGwmuRl81wWfNDXucjdsJct5WWCHQ0YoXt5yQiCcE1QedlRkTsjtIBDtxaZjBgI74oQmeZlS0YUFnlpKXJnRHEoLxkpsCEOMB1R3zfWuDOSuFOXthp3TkCED+9UXiZLSWJpv8cKjnCAXctLTizsuwfBapKXzXNZ8EGrGvedhahyWttuEo6plVOsczqsbdeupO6SLV73HP8yattfzN/pBcGOqKrb61L3xFbqThzdGDa6nZS6E00UKBMB5p2XuseWUneitev+nrHUnWghsEAPrmFtpe5EG4EFem3FKdE6TDEeZPySRO80B2QLN1jrru6pT1T3ltRfVpqm9lp3KiMw9OJr3ZMoN9e6U60FRl5srXt6Xutu7B11i241MPp2odkVzNbAgnFIxwCGuTa17unW5Ymw1LpTKQSSAvwcqZHdXhm2ZvAx3WBgMAQnPgAPVCgPVCgPVAA90AmdDxhKO6l1p9oIDKWYWvf0vNbd+LLepluMCa+kp2aVUdr9TUFG4K51T7cuT4Cl1p1KAAyu6Fr3dHtl1JqxZzRjK9ENugdJ8RjzdssCBj13N9a6ZzhQKKEuw7eAYbJ8HcguKwhiybBV8g+9LZMRVcBR4WmuDmOfFQOx1onIf82bPYwoLJs95tsyGUkc7vUwUmDXmwGzEflh3M9iHcuAlcXZbo/lvkxOPITj7iJvXGWP2XJ/ILNkkJzgCP8HTnkg2cEJLxb23YNgNe31NM9lwQd9nSvVDfsrUlPm2NGAEbrXlIwgCNcE1ZStK9UZcQUct7WuZMRA+FWErmyqVGcEYlKXxkp1RhSH8pKRAhviINORxn2hzf8HrCjO1KWtUp2TD+HDO5WX+VKS5BZ5yQmOcINdy0tOLOy7B8FqkpfNc1nwQS+WLGeZn8wmvjcL/ZkXj5PcyyZ5Lr93GvtJNBv6cR0lHMtLQ8FRau9kpBPbIELn8pITBOGaoPLyaqW6+qtUmw/Kx/JLd8v7i+IiJTV75cflh9XNG38oP5G/Pq3v7bh14omgV36oG5A91gER8AFpK0A5MRCeFyFAjQubnCgs0tPv68/kHbCiuJOenBTY8AeYjjDu51o3PmAlcaY8s6yfGRY2WfkQ7r1L5Zn6tVpJLT1kWcER/q9j5cmKhX31IFgNyhMwlwUfdF3Erp5jp0XssY5Takp7w6NkndNhEbvWfe6SLV73HP+CitiTS0Xsoe2+duroxrDR7aKInWqiQJkIMO+8iD01F7FTrV3393xF7FQLgZV3cAlrKWKn2gisvGurTYnWrQe/tkXsub7YaUA2cHM17Gmoytcj9SGuK0jTwFrDTmYERl5CDXsWGWvYydYCAy+yhj0NVjXsqbE94i261cDg24VkVzBbAwvGIR0DGOVa1LBL2y9PhLmGnUwhkBTg50iN7PbKsDWDj+kGA2MhOO8BeKBCeaBCeaAC6IFO6HzASNpFDTvZRmAkRdSwr3zOK5aX9TbdYkx0JT01q4TS7m8KMgJzDfvK1ywnwFzDTiYABldsDbt8dlZGrRl7RjNWWQu7RVPxGNN2y/oFPXU31bCnIQ4USqhL8C1gmCRfB7LLCoJYMWyT+7u+r51zyAR8yODZsg5jnxUDsWSKSKPNW0aMKCxbRlqvcsDK4XC/iJECu2gNmIsojPupjmTASuJuv8h4YzsrHsL5d5F7rjLQZS/Y1NLXlxUc4fvAaRMkwzjhxcK+eRCspu2i5rks+KCvc6FSbKqDTyPsaMAI3etSRhCEa4LqUgeFSowDIuAD0lp1MmIgPG8nqpMRhUV1WgqVGFEcCk9GCmz4A0xH2M8S7XwMWEncCU9LoRInH8K9d6o8o6VasfSrZQVH+L+ulScnFvbVg2A1Kc/muSz4oK/zCczYWCIfY0cDRuheeTKCIFwTVHm2PYHJiSvguK11JSMGwq8idGXDCUxOIBZ1aT6ByYniUF0yUmBDHGA6Ql/Oh3ZCBqwozuSl5QQmKx/Ch3cqL5ftC1NLK0pWcIQb7FpecmJh3z0IVpO8bJ7Lgg9a1cEr8vjOSjU6rYfXOiUpIIWVN1vndVYPbygC2CVbvO5BGOrhywflc/mXd6pC9ufVRvh750Xy1d63+rL827flN6sK91/VX1l831P5lRfyT0+rXfPH8p9UZe7zu+Xj6pOPr1S8V/e0+5YKd+J4xbDx6qTCnWiiQJlING+fbN6662YsaSdauC5JWUvaiTYCC/Ha6kyidZiiO8D4ZYb7+gZkAzdY0p6oavZ0WUsq7NXsVDxg3MRXs4tEmKvZqdYCwya2ml2cV7Mb+yDeolsNDJ1dCG8FszWwYBzSMYARrU01u9i6PBGWanYqhUBSgJ8jNbLbK8PWDD6mGwwMg+DsBeB8CuV8CqDzOaGjAeNnJ4XsVBuB8RNTyC7OC9mN7+ltusWYmEp6YFYZod3VFGQE7kJ2sXV5AiyF7FQCYFxFF7KL7ZVRa8ae0YxV1o6y0URMplNvOJoGXhznQy9LxiNvOEmziRCjyWQ2WfAY823LAgQ95zYWsic4UCihLjO3gGGycx3ILisIYsmPmrQ/L194Vcb9uMq0VYX66vT6L5cV7Z+V98pP5cfflH8ov+iVH5Ufyj/+vvxj+Xn5sSpkL+/1TveCQFvNusc6QgI+Qq1zYEYMxBInIlc2VxAxojDt8QgdyQEricMtHkYK7DIzZDbCINdPyIAVxdkWTxT2c1MFEScfwt93kWmu8s1lj9fU0q+XFRzh/8BJEiSpOOHFwr57EKymLZ7muSz4oP9+sSA1S8eTWeIF4zD0gmCae5k/TT3fF75IsizIRa3QHEtR7dKxlKIpdjRghO6lKCMIwjVBpei9ekPnvnnjR8nRIPKljlHFRM/CnV5VZPS4/Lr6ucCfv2fd+GEcEAEfkNbKkxED4XkRytO4S8NIwiQ8TUcmGUkcCk9GCmzwA8xGlvdj0+YQI4kz3RkG/Uz75tzk5UM49051Z7rUKpbus6zgCO/Xte7kxMK+ehCsJt3ZPJcFH/SytEgswJXqclpalOh4pbK09kpK/HVeZ6VFBi28S7YYuD8KlYa/mb8/f1uqwAf1Wcb71e+PL1632ea2zMUdHC/mP19bDF2ULFU//W31M+oM5XvqU9V/+Ml65VFou1aTOJIxbCQ7KToimihQJhLN2yebB9xt7ULOEi0EbppiZKq56IhoI3DTtK0AJVqH2SAFjF9kuC15QDZwg0VH+c5hkC2bsKeZveiIigeMqPiiozANzUVHVGuBARVbdJSdFx0ZOybeolsNDKpdSHIFszWwYBzSMYARrU3RUbZ1eSIsRUdUCoGkAD9HamS3V4atGXxMNxgYBsF5DcD5FMr5FEDnc0JHA8bPToqOqDYC4yem6Cg7Lzoyvqe36RZjYirpgVnlinZXU5ARuIuOsq3LE2ApOqISAOMquugo214ZtWbsGc1YZe1YTCe5n+XeaCqEF4+mmZdNRpHnz8IsGYaT0WgoFjzGTNyyNEHPxo1FRzkOFEqoy9ktYJi8XQeyywqCWAyEpvP/LNNpmWNXVUYPrHdnfqly+Grbh/kuTcYBFPABbJ0iM2Ig1kYRqbS5JokRhWlrSOtOD1hJHG4NMVJg16cBsyGSvtCu0gxYSZxtDQVhX2ift5u8fIho0EUeuspGl71iU0vfX1ZwhPsDp1CQlOOEFwv76kGwmraGmuey4IO+ztdpJqaSpMzai043GjBC50KVEwThmqBClf86Tc4BEfABaSs8OTEQnrcL4cmJwiI8zddpcqK4U56cFNjwB5iOuK/vSjJgBXEmPC23abLyIbx7l8IzW7aKzSxtf1nBEe6vY+HJioV98yBYDcITMJcFH/SyJqmeT+fXHaU6Xiktra2SknCd11lNkmHVdpdsMXD7FKoN/6RqgKolyK+raqAH6sai5U1GL7zyq/JBVUz0QsrFr6oKoQ/UomXV/7euWlqsaT7oBeqM5TfqX9IR75GJYxhxF7VDVBMFykSAeecteX3jSYB9srnATVSEDjXVElEtBO6FwuWlpZaIaiNwL7StbiRah9n3BIxfkvRznYEDsoGbqyXKVE/eTPXkzZYdMTN7T14yIzAc4guK4iQ1FhSRrQVGQ2RBUXbekzez9OQlWw2MiF3oaQWzNbBgHNIxgGGuRUFRdt6TN2voyUumEEgK8HOkRnZ7Zdiawcd0g4GxEJyUADxQoTxQoTxQAfRAJ3Q+YCTtoqqIbCMwkiKqirLznrzml/U23WJMdCU9Natsz+5vCjICc1VRdt6T1+5rTukEwOCKrSrKVE9evZ85oxlbqcXQj4QIfS/MxjK/TmaRN4rCwEvD4XTkD5M8VY0FFY8xl7YsLtDzaVNVUX1kDwwKJdRl3RYwTOatA9llBUEs50ET8s/rG4TvX0jD13LvF+elQs/kX5+rXRy1h1OXHb2z+OKy+OiL8vflf68uOvpHtbOj7j36vN7eMe3mMI6YgI8YPFvWYeyzYiCWMzFZdKQjeZmVhGUzR2bbWpQDVhSHmzmMFNglZcB0JP0sN+3mMJI4283J0zTpJ6b9HE5CRADoIv9cZaHLXq6ZpS8vKzjCAYJTJ0iWccKLhX35IFhN+znNc1nwQVfadDaUf5/GmTcU0UR+b5h6w5mIvXgYDBP5N38ynd3ZhDbVripLbRphRwNG6F6bMoIgXBNUm37UcKPmF/Kv1cHyqrroaSVZf9kLAq1n3mOlF3D61jqTEQPhZhE601w1xIjCIjQTHccBK4dDlclIgQ10gLmIfeN5c04SZyozDPvCpDE5+RCOvFONuezamlk68LKCI5xf1xqTEwv76kGwmjRm81wWfNCLU5WTUZrEo4k3G00CL87isZdno9DL0jjJ8yAOJsPaszrWmNqFCqkxY+xowAjda0xGEIRrgmrM381/tTgvqfrvPqpuyFyvPBr821veqbosSa2Qzt+WKvRF+VB9x/mNSFWfXhkZ1MfYJD8ZB0bAB6a1/GTEQHhguPxUF1TpUF5mRWGRn9pqxANWDofyk5ECGwMBcxEnmanHGieJM/mZ9BOhw7vJi4dw8Z2qz2VT18zSoJcVHOH7ulafnFjYNw+C1aQ+m+ey4INW8tOmKruuUNeeZ5Z6Ulj4UhGs812DCnWixese4y+oQp1IHMOIO6lQJ5ooUCYCzFtVqAtbgTrRWmBRHlxzmgvUiRYCy+rgUtJWoE60EVhW11YmEq3DlNBBxi82Lj4SDdxggbrqsJul6kO2LA+1t9klMwKjYccF6lRrgcEQW6B+3mY3s7TZJVsNDIhdyGcFszWwYBzSMYBRrk2B+nmb3ayhzS6ZQiApwM+RGtntlWFrBh/TDQbGQnAOAvBAhfJAhfJABdADndD5gJG0kwJ1qo3ASIopUD/vtWt+WW/TLcZEV9JTs0ru7P6mICNwF6if99q1+5pTOgEwuKIL1FWvXb2fOaMZW2UI6SSapGnojfxAptOjbOyNRJJ5wXgYJ9MkSOOwfqiMqbRlLYGeThsL1BMcKJTQ/QYNIwhi9Q6aj1+9TehqpfmnVf/cz8qPy/+n54em/RdGbgHnhqe8Oox9VgzEGiQiFzaX/zCisOy/WC4NYkRxuAXDSIFdCAZMh/TXiQ5kwAribAcmFeZLgzj5EE68ixxylUkum65mlga6rOAI9wdOfyCZwgkvFvbNg2A1bcE0z2XBB32di8wzY5F5ih0NGKF7fckIgnBNUH3ZdZE5I72A07dWmYwYCDfbicpkRGFRmVpNc8DK4VBiMlJgAx1gLrLEuM3DCOJMYtpqzDn5EH68U4m57K+aWXrlsoIjfF/XEpMTC/vmQbCaJGbzXBZ80Nf5jg1DXaKUmBl2NGCE7iUmIwjCNUEl5nW4Y4NxxAR8xFrLUkYMhGtGyFLjHRuMJCyq1HLHBiOKQ2HKSIENj4Dp8PtprF1JGLCSOFOm9js2OAkRAaBTbZot9YylfSwrOMIBdq1NObGwLx8Eq0mbNs9lwQdd3Zl+QcoYxeeb0/Fbr77xumYgiNrTtLSZW0ijJFonNdWim+3FSMqL5ejaiLZLNnj9UbMMMFA6/g8pHO8u9r7n75ePe5Uq/LJ8MX9n/n7dufHbSiOqzjrVMmX17efF6DpAKQfzlwZkyise0ozZzkEuqlNzf0d+UNcn59nOYejH6kMuPwTqT0FqcpVUuhhPBy8HUkhHCulIIR0ppCOFdKSQjhTSkQnpiI4k8Ejw+iBJdKyIjhXRsSI6VkTHiuhYER2biI7pRPA3je7TF6WJkqxQZIUiKxRZocgKRVaYyAoy2ZUytAYy3KN3qnBOFc6pwjlVOKcK51ThnJpwTuk48JiDLEuTNGeK5kzRnCmaM0VzpmjOFM2ZieaMRlM9d3dWgdRhG5LQVJOW29uuCOOswMwlR1X1u87iXbLF6yGn5SGv38nQ+FTGyrertRXVmU5t8Mnw+hMZXp/K4Pqu/NLiU1V8fSqj6/vVdz4+P+Ylv+2D8s/V3QHvq1Wbnvo2+Q/eVVVq1Sfmd+WPy889Lh9VyzhvV8tAjxft79S5sJ66SmCtwK36tDao64Z0jzyk63GO8RQZ1USBMpFo3j7ZvPWEie/YGNVCYLE7ahXIdGyMaiOw2L3l8g7VunWh0fLYmPD1LaUGZAM3d2wsD5QmD+vzGrlvPTFGxgOGVsKJsTAxnhgjWwuMrMgTY7m/OjGWG7uw3aJbDYyu7bK55UJX7m8NLBiHdAxgRCOkbctTHNL2yxNhPjFGphBICvBzpEZ2e2XYlVyMbDAwDILXDAHOp1DOpwA6nxM6GjB+dnFYjGwjMH4iDout3M0rlvf0Nt1iTEwlPTDLddgGV1OQEZgPi63czHICzIfFyATAuIrMytWzszLqSt5NMlZZOwyydJTPhl6axKEXJ9HYG+XD1Jv6wo9HSZLHwXjBY0zJXxt2XWkRmtJcmZjb27ZcAYUS6pJ3CxgmgdeB7LKCIDbaoHn9PXV1i7qeZZXCVyUVF/Ly3tFB79bg4F+f9lSRhbrHT/7Ar+Y/W3zjR+Un5WeLIovbN271cl+/573HOi4CPi6tM19GDMR2IiJDNpb5cqIwFVRok/0DVhJ39RScFNgtXcBsJH6/vhLsambOSOKsniIThmT3Ji8fwsl3kV6uksyg3oHPLb0zWcER7g+cGUEyiRNeLOyrB8FqqKYAzGXBB13pz+l0OpyO0sSbTcaZF/vp1BulI98L4mwq/DTNRVbLMsf601BxkYfY0YARutefjCAI1wTVn8bLCqTffq2e4qtakpFRwBlba0lGDIQz7URLMqKwaEnzxQScKA7FJCMFNqIBpiPtJ752PgasJM7EZOhb1CQnIMJld6omlz3Tckv/O1ZwhAPsWk1yYmHfPQhWk5psnsuCD7qqzd1ZiSjnhUShjlfqxcjKm67zOiskMpQ+7ZItXvcgLQuJPiu/rA53/XQl+BrqcVvUBD3plV8t6pXkDy0+N/+5up+6fFCfC3taHxt7Jr/lZ+oag/NyosUJtKfmy6ipAxrDBrSTMiKiiQJlIsC8+V013vN3d3rl5+Wfyj/ozN0nmwvcT0UIXWNZEdFC4LYoXL/ayoqINgK3RdsKU6J1mC1QwPiJoJ/oDByQDdxgWVGsyoqE+qDupc7T5R5/ZC8wooICQy6+wChIRGauMKKaCwy52Aqj6LzCyNiz7RbdamDY7UK0K5itgQXjkI4BDHZtKoyircsTYakwolIIJAX4OVIju70ybM3gY7rBwIgIznwAfqhQfqhQfqhQfqgA+qETOiQwqHZSa0S1ERhUMbVG0XmtkfGNvU23GBNoSY/OKq+0O52CjMBdaxRtXZ4AS60RlQAYYtG1RtH2yqg1Y89oxiprR9M0GaUz35tkYeDFYRB5Q38kvEk8yUd+lgXZrOYxZu2WZQx65m6sNYpxoFBCXX5vAcPk+DqQXVaQdf1hmyFg6r+81eWFTLWfz99XafbT6i7Br5fXtPxJXRk4/0m1PPCkaiklE3510cviu6vTu5+rq6u98l75Rflh+Wn5O/nxj+UXugHaYx0gAR8geJ6sw9hnxUCskyLyZ/NGESMKy0aRueiIkcThPhEjBXatGjAbkZ8b83ZGEmf7REk/zHR4N3nxEM6+i4RzlXYu+07mlh6irOAI7wfOlSAZxQkvFvbNg2A17RI1z2XBB724vSWcDEWUJN4sk98RZ9HYy5Lh1AuGkZ/MpqNonA/vbEKHmvaQBHY0YITudSgjCMI1QXXoR5pNn6qY/XzT536v/LXaYlqccb+r7h2UIvSn5eNaqZ69/upbr/5w2is/9H1f/BvfT/xg+SOLf6rasFL/hXfLZ4ufCX1/K5K/kp3c1JBzj3UoBXwoWytWRgyEz0YoVuOODyMJk2D1tQemD1hRHCpWRgps3ARMhxD9MNA+WwNWFGeSNQqifqIFvMkLiIgMnYpWsRQ6lh6erOAIB9i1aOXEwr58EKwm0do8lwUf9KLrih/7IksTb5xGmReLaeKNRJZ50yDLs2kWjWb+7M4mRKt2lViK1gQ7GjBC96KVEQThmqCi9R8uFDJJdfpPUl1+VelYKVh75b39KPqBUplKhn5Z37BkqltiBBdw8NYSkxED4WEREtO8KMqIwqIx/X4odCgHrCgONSYjBTbMAaYjCPu5DmTACuJMYcbycdOmNDd5+RBevFOBuWwFl1va+rGCI9xf1wKTEwv75kGwmgRm81wWfNCVwEziSZqOp5E3CuR3xIkIvWE0HXlxPpwEo2Q4ycT4ziYEZqwbDSkwbR1otKMBI3QvMBlBEK4JKjCNJzHVZ6sbP1WF/l3VY6UqvK+WOVUt/SNVhe/J357Ir35bf9eFBi260dljHR0BH53WKpQRA+GGO1GhjChMKtR4hpMRxaEKZaTAxkLAdKT9VOvSB6wgzlRokvVj0wlOTj6Eq+9UhS67xeWWzn+s4Aj317UK5cTCvnkQrCYV2jyXBR+0kqE2ddn1iU3TwqW9e0y4zncNTmwSLV73GP/rxGYFskce0Bg2oJ2c2CSaKFAmEs3bJ5u37ssZT2gSLQQeJoGrU9sJTaKNwMMkbWUn0TrMwRHA+EXC1EiaauAGT2iq7ku+rz4E6kOoPkTL41GZ/ZgmlRYYZ7s+pkk1Fxhnscc0s/NjmsbWcrfoVgNjbRfKXMFsDSwYh3QMYIRrc0wz27o8EZZjmlQKgaQAP0dqZLdXhq0ZfEw3GBgWwekNwBkVyhkVyhkVyhkVyhkVQGd0QicFhtdOzmpSbQSGV8xZzez8rKbxtb1NtxgTcknPzyqDtHuegozAfVYz27o8AZazmlQCYJxFn9XMtldGrRl7RjP2Gu8GRcazmjkOFErofjeIEQSxRAhN+l3vBjGOjoCPTuv0mBEDsRyKSKPNu0GMKK53gxhRHO4GMVJg16QB0yH6kdalD1hBrsVuECcfwtV3kXOuMs98uYOQW7JPTnCE+wOnS5B84oQXC/vmQbCadoOa57Lgg14UvYt4PExj35uOJkMvTofp4lTnKBbZLBxP/Tya3dmECtUuKt8IfVsbJu1owAhdq1BWEIRrgqpQYNF7kPTUdpL8ZnV1yDs69D1WdAFHbykxWTEQPrYDicmKwiQxDWXvrCjOJCYrBTbQAaYj62fa6RiwgriTmEk/jHR8N3n5EH68Q4mpVqQrWVL/QQd+yAuOcH/dSkxeLOybB8GyS0zIXBZ80JXETEdTMfSDmZcP47EXZ1KOjuLJ2AviPIuDKBnPhqM7m5CY2ldaSswAOxowQvcSkxEE4ZqgElN3GcgTVU9UCcrqPrp3en81/fHwtWHvteGPh//pP72qFkK/U/5RfvXR/N3yYXlf/X25PPqz6t9bXFhXfaY4SPwk8P3bi78m6gYQ+SvQro7ssQ6fgA8fXKZeGMEXlwZtv0LYUcTz9+QH79Lg6Oj3WekR7h2hbg11SKwkLOLWeG8IK4pDcctIgQ2xgOmI0n6Wanf/BqwozuRtkEZBPxY6wpu8hIgo0qnADZaiyNxhkxcc4QG7FricWNi3D4LVJHCb57Lgg77Oty5HhnOdoR9iRwNG6F7gMoIgXBNU4Dq/dZl1gAR8gOASVoexz4qB8MQILWpeaWVEYRKjWll9wEriUIsyUmCjIWA2wsBwWn/ASuJMihpvXebFQzj7TnVouNQu5t6cvOAI79e1DuXEwr55EKwmHdo8lwUfdKVDJ5GfD6PZxPODUHjxJAq9TH6fNwuybDQdTf04rB90xzpU6EZD6tAIOxowQvc6lBEE4ZrAOlQpS6UyVcVor3wkf6tKRp+Xj+c/Vx/Lh1JoVguq35T3q0aRn/XK3wZ+L0zVCmLoq1uT61XWu9VC4uPyS/WP9uQX7teVquq+5sVty2l13bJu6PZYh07Ah661QmXEQPhohEJVB4cf9nv6269fZgVi0am+YYv2gBXFoVBlpMCGS8B0pEE/qivXripVRhRnSjVP+6l24+gmLx8iHnQqVaOlvDH3puQFR7jBrqUqJxb23YNgNUnV5rks+KBdX0IS6/ik+IytfNE638YvISFbvO4x/tclJBXIHnlAY9iAdnAJCdlEgTKRaN4+2bx1X852CQnZQuApabg+NV9CQrYReEq6rfAkWrce2FpeQhJGiX4lekC2cGO3kIS+UNeOJOpDqj5kizP/ksR2AQkdFBhju72AhG4uMMbiLiCR5iwvIKnHWWf1LbrVwDjbhSpXMFsDC8YhHSNGYqCvAlC2X54I4wUkdAqBpAA/R2pkt1eGrRl8TDcYGBLBqQ3ADxXKDxXKDxXKDxVAP3RChwRG1Q7uHqHbCIyq8LtHzh3PK5Y39jbdYkykJT06q8TR7nQKMgLv3SPnDmc5Aca7R+gEwBCLvHtEPTsro9aMPaMZq6yF7SopHmOablmnoKfqhrtHpJ/CgUIJ3e8UMYIgVgahuf4GKpYYB0jAB6h1YsyIgVgIRSTQ5oolRhSWnSBzxRIjicONIEYK7GI0ZDbiIDUm7owozjaCLCVLnHgIb99FxrnKO8Vy78Dcc5MXHOH+wMkSJKU44cXCvnoQrKZ9oOa5LPigKyEaTFP5t3jozaKZ8OIgSTz54/J7Z9NJEodRGvmbEaJajyWFaIIdDRiheyHKCIJwTVAhCjobumwFv1Cmq96bi78fvvH6G+M3fvjGj3v/4W9ffWvau33jVu4HSe/koOcH3w08tbV0Vwrdt+fvfG91PrQ6LTl/L/B7VcVT/S9LIduL+v7ib0Fvcbde+aD6b83/q5TL98s/97zl9tf8fd0M7LHOgIDPQGuly4iBcPUIpWvcKmIkYRK6xnOijCgOlS4jBTbcAqYjFGE/jWIdy4CVxZnUzYRv2Oy5yQuIiCidit1kKZDM/T95wREesGuxy4mFffsgWE1it3kuCz7oSuyOwzwKw2DkTfJo7MVxGHtZ6PveNBjl+SgNknRaP+iOxW6kGw0pdm19qLSjASN0L3YZQRCuCSp2gXft+fHl6vsnleJ84S0+aew6zzoaAj4arYUnIwbC7SKEp3mJlRGFRXlart9jRHGoPBkpsLEPMB0i7/va+RiwkjjTnea287x8CN/eqexMl1LF3PCTFxzh/7qWnZxY2FcPgtUkO5vnsuCDvs6NRmJjZb69o4pmNGCE7mUnIwjCNUFlp9tGI6yjI+Cj01qGMmIg3HAnMpQRhUmGGhqNsKI4lKGMFNhYCJgO1Sc00pEMWEmcyVBzpxFePoSv71SGZkvpYu5zyQuO8H9dy1BOLOyrB8FqkqHNc1nwQbs+8il0fFJY5la+eJ3vGhz5JFq87jH+15HPCmSPPKAxbEA7OfJJNFGgTCSat082b92XMx75JFoIPJwCl6e2I59EG4GHU9rqTqJ1mIMogPEThiv6B2QDN3fiM1At5wPVcj5QLeeDaHnSKref+KSCAkNs1yc+qeYCQyz2xGd+fuLT2GHtFt1qYJjtQpQrmK2BBeOQjgEMbm1OfOZblyfCcuKTSiGQFODnSI3s9sqwNYOP6QYDIyI4swH4oUL5oUL5oUL5oQLoh07okMCg2smJT6qNwKCKOfGZn5/4NL6xt+kWYwIt6dFZ5Y12p1OQEbhPfOZblyfAcuKTSgAMsegTn/n2yqg1Y89oxl7jTSBhOvEZ2FtSXQGFEjrfBOIEQSwMQlN9x5tAnKMj4KPTNinmxEAsgiKSZ+MmECeK400gThR3m0CcFOs6wkIBTdrTfp5r52PASnIdNoFY+RC+vot8c5l1Bsv+kYGlFygrOML/gVMlSEJxwouFffUgWA2bQIC5LPigr3MJvDCd96x7QyJGA0boXoYygiBcE1SGMpfAc46GgI9Ga9nJiIFwu53ITkYUJtlpKoHnRHEoOxkpsLEPMB1B1I/0EzJgRXGmOy018Kx8COfeqe5ctnUMLC06WcERDrBr3cmJhX33IFhNurN5Lgs+6MU9I34kxtNZ5s1GgfDiaBJ5wzgTnh/6YjiazCb+hpY/I91oSN0ZYkcDRuhedzKCIFwTVHeC7hmB96BX94lUP/ZnKVAfXOpEH/i6TvTqmhHdQO6xDqSADyRcsjZ0o19dr6IZJN0I7LOOAMLZI9SuqUKJk4RF7JpvGuFEcSh2GSmwARcwHSLt+5F242zAiuJM7IZ+GJuXWTkJETGlU7m77B4ZWDqBsoIjPGDXcpcTC/v2QbCa5G7zXBZ80Nf5fmdhOvIZRNjRgBG6l7uMIAjXBJW77u935hwgAR8guIzVYeyzYiA8MUKLmldeGVGYxKhWVh+wkjjUoowU2GgImI0oyPva+48HrCTOpKj5emdWPISz71SHLltDBpY2n6zgCO/XtQ7lxMK+eRCsJh3aPJcFH7T8399cUC1KXv61TW92fQY00fFKpRlbeKMkX+d1dgY0Mp0BpVq87kFanwF9qpbpqhVRxvOfC9X5oBeqjf1v5D9sKhwljkoMG5UuDnJSTRQoE4nm7ZPNAx5bQUhT4zIp0ULgmROM4jQe5KTaCDxz0lZLEq3DnC+BjF/k6zP/AdnCDZ7kVL07g6Q+NxXYO3aS8YDhEX9+M4xi4/FNsrXA6Ig8vhmcN+wMLA07yVYDI2QX+lrBbA0sGId0jBiJgT9NFZw37AwaGnaSKQSSAvwcqZHdXhm2ZvAx3WBgHAQnKQDnUyjnUwCdzwkdDRhAuzi0SbYRGEARhzaD8zad5vf0Nt1iTFAlPTCrxM/uagoyAvOhzeC8TafdzZzSCYBxFXtoM1BtOvUu5oxmrLJ2FI/8MPCHXjacxV6cxIk3Coa5NxsPk3EQxX46HC54jGm1ZZ2BnlobD20KHCiUUJeAW8AwSbgOZJcVBLGyB83NjYc2rac2H8q/vFt+KX9Gpd4P1U7Ot9UOj/qJp1Wa/kAl8zJ1NyXhjMMk4MPUOhNmxEAsZyIyZvNmDiMKy2aO5fQmI4rD3RxGCuyaMmA6grwvtCunA1YSZ7s5mbmBESsfwul3kW6uks5lh8fA0q2TFRzh/8CZEiSzOOHFwr56EKym7ZzmuSz4oBeXiCRjPxkFIy/MZzMvFnnsjVRFUjRJkyDPRBqo9mcb0KPaBWSpRxPsaMAI3etRRhCEa4Lq0Y8u7hQ9KL+RuvNhvUf0ovxafVrqz3qr59Pyt72jg96tV//d3761/NxH5SflZ7qR2GMdCQEfCbjkrI4RvG2+A2WfFQnhfjuRn4woTPIz0pEcsJI4VJ+MFNgQCJiNKO8HWlc+YCVxpj4DX5jlJycgwsd3Kj+XPRcDS/9MVnCE/+tafnJiYd89CFaT/Gyey4IP2vUN8trTTlJQ2hs1iXW+a1A9RLQYuDcKVYTXrXqIOCoxbFQ6qR4imihQJhLN2yebB9w1RYhRY/UQ0ULg5idcY9qqh4g2Ajc/26pHonWYjU7A+KVJX8Q6CwdkCzdYPZSp6qF8uYGf2quHqHjA8Nhx9RDVWmB0xFYPpefVQ8bei7foVgMjZBd6WsFsDSwYh3QMYEhrUz2Ubl2eCEv1EJVCICnAz5Ea2e2VYWsGH9MNBsZBcFICcD6Fcj4F0Pmc0NGAAbST6iGqjcAAiqkeSs+rh4zv6W26xZigSnpgVome3dUUZATu6qF06/IEWKqHqATAuIquHkq3V0atGXtGM7YSiZMoFUk88kaxP/HiSZ56w9k09mahCMVMDNM4rmOYMa22rCvQU2tj9ZC9/dwVUCih+90aRhDESh40N7+0W/NIJtkfVAl6lVh/s/jsvfk7VWXQ11Ua/lTl5x+Vn/jVHZy3b9zq5b6vXUffYx0LAR+L1ukuIwZijRKRFpv3aBhRHO/RMJI43KNhpMCuEwNmIwz7eWLapGFEcbZJkwb9VOj4bvLyITx7FznlKrNcdoYNLF1+WcER/g+cDkHShxNeLOy7B8Fq2qNpnsuCD3pRIjTL/GQ28eUX/ZkXj5PcyyZ57o2n09hPotnQj+sg4Vh0mkqEcuxowAjdi05GEIRrgorOqyXr+lL1xTVDH5cfVtcL/aH8RP76tK5uv3XiiaBXfqgbkD3WARHwAWmtPBkxEJ63E+XJiMKkPI3F6YwoDqUnIwU2/AGmIwj6caZdPBiwojiTnlnWz0zlQZx8CP/eqfTMl3LF0tWWFRzhALuWnpxY2HcPgtUkPZvnsuCDri4bUujxHbu2fHM6fuvVN17XDARRWmqXJm6Eoa2LUpT666SmQiGzvRjFeLFWKNYZvEs2eP1RswwwUBn+SZUB1auNqiDoQXUwseowuTip+Lw+oCiF407v/HPz9+fv9aply6eqokh9WYe6J1FfGpB5r/hKM3A7V7koFwhVx/hQ3TgS5vJDpHrHR6n6kBv8JRksxoPBN2kUzZGiOVI0R4rmSNEcKZojE80RnUbgaeAbNhLmWMEcK5hjBXOsYI4VzLEJ5pgOA3/J6O58sUMcqs7gobpkQkIVCqpQUIUJqiBDXdkNbIDCPWuniuRUkZwqklNFcqpITk0kp3QSeJBBbgxKkDMFcqZAzhTImQI5UyBnJpAzGsiFPN/xXX2G2lUZRAMrR2icEJi55AhqrralWrweVFpW2/6zDKDvVses5O/LHnq6mtvHVSntxZCpinDfld/xRLVAUVW0z1QXlPkH9V+JdbmGgt9FY+lqn3H+i77afHzRC31zDxTq8K6HNsayXaqJAmUiwLzlsHphYhrQfbK1wOolxKKRqYqXaiGwCAm+FmSp4qXaCCxCarnIQ7UOU3AEGb9MnysNyAZurog3VDI8jNSHuC6mCwNrJS+ZERh6CZW8vjDdhfBXdHOBoRdZyhsGq1Le0NhC7hbdamD4bZfQLVe9wmBrYME4pGMAwxwhfVvW2EnbL0+EuZSXTCGQFODnSI3s9sqwq9kZ1WBgMAQvIAJcUKFcUKFcUAF0QSd0PmAo7aKel2wjMJQi6nlXPucVy8t6m24xJrySnprlymyDvynICMz1vCtfs5wAcz0vmQAYXZFpu3p2VkZdzc4pxlZyMcnCcTpJvZHM4b04mc68fByPvCiP/HyWD4fRtH4NjIn7a8OuSyuqtFgHKtP3EAcKJdSl+BYwTJqvA9llBUFsvUGz/6ulFeWvy9+XX5SflZ965Ufqt6pT00flF1UBrw56jxVawKHhCa8OY58VA7F7iMiEjeUTnChM5RP6juwHrCjuyic4KbBbuIDpiPtCX9g6YCVxVj0R+ObL/VgBET68ixRylUgu+0yGlp6hrOAIBwjOfiCJwgkvFvbdg2A1lE8A5rLgg67kpcjG4SycTrxJlqoq30ksvzeS3zsZxrPJLBklY3FnE/JSuzIs5WWEHQ0YoXt5yQiCcE1QeandXHpYPim/XewgqYvuGruHLm6gtnQP3elFvkkK7bEOmYAPWWtxyoiB8M2diFNGFBZxqk1aD1g5HCpTRgpsdATMRZwKUw9RThJnyjTrR0KHd5MXD+H8O9Wly76ToaWHKCs4wvd1rUs5sbBvHgSrSZc2z2XBB13p0mA0i6ZhPvSGwyDzgmCaeZk/jT3fF75IsizIRS3XHOvSSDcaUpfG2NGAEbrXpYwgCNcE1aX3ysdVIdP95T2CT6sbAKtPScH5eKFMe6HvSw0j1Wn5TKZa8w/U/cyLO6l7Yv6esBQfMQ6HgA9Ha83JiIHwuwjNaSwNYiThkZz6nZIDVhKHopORAhv6ALMR+v1A68IHrCTORGeY9oXQ8d3k5UO49k5VZ7xUKpYem6zgCO/XterkxMK+ehCsJtXZPJcFH/Syc318ZyUmnVbDm9Y7hZU3Xud1Vg0fG6vhiRave5CW1fC/mb+vbriS+m9xv8D96vfH8Ir4ywXqoqc0Yte18LoR3COPYAwbwU4K3okmCpSJAPPOC94t9e5EY4Elfl2IWqKFwCI9jFg117sTbQQW6bWVoUTrMAV5kPEz17sTDdxgvXuiSt3VsdMwWxabCnu9O5URGFzx9e6Z1MPGcneqtcDYii13F+fl7sZeb7foVgPjaxfqXMFsDSwYh3QMYJBrU+4uti5PhKXcnUohkBTg50iN7PbKsDWDj+kGA2MhOMUBeKBCeaBCeaAC6IFO6HzASNpJuTvVRmAkxZS7i/Nyd+PLeptuMSa6kp6aVe5o9zcFGYG73F1sXZ4AS7k7lQAYXNHl7mJ7ZdSasWc0Y5W1oyAbJkk+9oQY5V48jEZePpqOPflT09k0j/xZNF7wGDNzy1IFPTs3lrsnOFAooS6Ht4Bh8ngdyC4rCGJxEJre/7NMqO/L5O+baovHVo30pUrPq00g5uokxgEU8AGEp846jH1WDMRaKSKpNlcnMaIwbRVp62EOWEkcbhUxUmDXqwGzEYX9PNaRDFhJnG0VBWFfaJ+3m7x8iGjQRTK6SkmXrSxDS1tSVnCE+wPnUZCU44QXC/vqQbCatoqa57Lgg17cOZj5s3wcJ16ciciL02ngDceR70WxP0nD6cyPo/pFdixUTRtJKXY0YITuhSojCMI1QYXqn6QuVR1VXpRP1RaSuuD6A9UZXl1xXR3ElIpT7Qr9pHxR7SZdEKTqW9R3yCRR/n/k+7ZLkhhHRcBHpbX6ZMRAuF+4+pz/fP6ODuVlVhQW9WnsuMJJ4lB9MlJgQyBgNkQ/znUgA1YQZ+Iz9vuZ0PHd5OVDePhOxWe6FCyWbp6s4Ajv17X45MTCvnkQrCbx2TyXBR/09e23Elkuxs6wowEjdC8+GUEQrgkqPvn7rXAOiIAPSGvdyYiB8Lxw3WlZ9WREYdKdpn4rnCgOhScjBTb8AaYj7Kexdj4GrCTOlKel3QorH8K9d6o8l93hQkunP1ZwhP/rWnlyYmFfPQhWk/JsnsuCD3pZIS/urASl0wp5k7bMrbzJOq+zCnlhrJAnWrzuQVpWyH9WPr3YA1p/WfuVe+I7rX+vt+Qf9EJ16bw6uPmBbsj2yEMWw4ask5J4ookCZSLRvH2yecDCP4RyNRbBEy1cF6WsRfBEG4Gle22VJtE6TJkeZPzMRfBEAzdXBB/5qu1SsKw+ze3171Q8YOjE178HWWKuf6daC4yc2Pr3/Lz+3dhN7hbdamD07EJ7K5itgQXjkI4BjGht6t/zrcsTYal/p1IIJAX4OVIju70ybM3gY7rBwDAITmAAzqdQzqcAOp8TOhowfnZS+k61ERg/MaXv+Xnpu/E9vU23GBNTSQ/MKim0u5qCjMBd+p5vXZ4AS+k7lQAYV9Gl7/n2yqg1Y89oxiprp3GS5pPZ2Bsn06EX+9Opl8/SkTfNxDATI38cx3UMM6bcljUIetptKn2PfBwolFCXnFvAMAm6DmSXFQSx6gfN2z+6mLU/UvVEMoNWJe7ln5f9UFWyrVq4/UKm5mq7R+bf91btVatbkuZ3F8VH59Xx5cPym8UNSaqwXjdSe6wjJeAjBc+Fy8/VFpdapFCD1iv/OH9Xjpz23P0+Kx1iERSRShs3gThRmDaBtCnjASuJuz0gTop1pWGhgGbw5uIjThBnW0Bp0NffiX+Tlw8RDLpIQ5fJqEwjFtsGiz/owA95wRHeD5xBQTKOE14s7JsHwWrYAgLMZcEHfZ2Lj4xXKEX21kua0YARutepjCAI1wTVqfzFR5wDIuADApejOox9VgyE5+1EdzKiMOlOw+2cnCQOdScjBTb6AWYj6GfaNGDACuJMd1pKj1j5EM69U90ZLLWKpe8tKzjC+3WtOzmxsG8eBKtJdzbPZcEHvSw9qkOA89KjWMcrlWVo5c3WeZ2VHqWm0iOqxesepHXp0ZfVqtxPz5tVqiXLR+qUpPz1vJKJT6uKI/nb4+oiz2eLyqLFRZ6VqFxcx/lVdQ/Ik6onkao0mv9c/pPVTz7pulxJN6Z75DGNYWPaRW0S1USBMpFo3j7ZPOCmLELYmmqTqBYC91bhetVSm0S1Ebi32laJEq3D7KMCxs/vJzr7BmT7NliaFKnSpFh9EOpDUtcJRKG1SIkMCgyyhCKlKAuNVUpkc4FBFlmlFIWrKqXI2LTxFt1qYKDtQqYrmK2BBeOQjgGMbS2qlKTtlyfCXKVEphBICvBzpEZ2e2XYmsHHdIOBARGc6wD8UKH8UKH8UKH8UAH0Qyd0SGBM7aJeiWwjMKYi6pVWjucVyxt7m24xJs6SHp1VJml3OgUZgbleaeVwlhNgrlciEwBDLLZeST47K6PWjD2jGVvlhMM4jONh6uUjMfbiYBZ6wyTOPZnTx8MsHI+CWR3NjHm6ZeGCnqsb65UiHCiUUJfRW8AwWb0OZJcVBLFUCE32P1ol8E9U27WqcqkqSbqQzff+avrj4WvD3mvDHw//0396VW3+fKf8o/zqI5maPyzvq79futCz2jSq/l4cJH4S+v7txV8T399SvwLtU7DHOngCPnitU2ZGDMSqaRepNSMJy5aRTMFTHcoBK4rDPSNGCuzKNWA6ZEYfax+tASuJu00j4RuS45u8gIhQ0EU6ukpKl81nI0sjYVZwhP8DZ1KQfOOEFwv77kGwmnaNmuey4INeVNXnaepnufyiGGdeHEYjbzhMfC/OZ9NMfvs0m8zubEKlan2WVKkxdjRghO5VKiMIwjXBVeo3izZw3y7qxcsXUqyuruA03xq/qF6y3BqvG5091tER8NFpLUMZMRBuGCFDzaVLjChMOlTrQg5YSRzKUEYKbCgEzEbc1y+wDFhBnKnQpF/fK3NVg3LiIRx9pxp02Yo2srQVZgVHOL+uNSgnFvbFg2A1adDmuSz4oCsNOg7zKAyDkTfJI6lXpXj1stD3vWkwyvNRGiTptH7QHWvQSDcaUoMK7GjACN1rUEYQhGuCatB/uFDKdL9X/pMUpF9Vi6dqhbS8tx9F1aFNP1a3JT2u6pq+rL6qqpNeeItPVpJVMxp7rKMh4KPRWnMyYiDcbieakxGFRXP6fX3HtwNWFIeik5ECG/tA06G/OnXACuJMdMbycdMutd/k5UO49k5Vp1gqFUvjXFZwhPvrWnVyYmHfPAhWk+psnsuCD7pSnVmSheN0knqjKJW6NJnOvHwcj7woj/x8lg+H0bR2rI5VZ6wbDak6E+xowAjdq05GEIRrgqrOq+c0y1+Xvy+/KD8rP/XKj9Rv1YrmR+UXlfzUQe+xQgs4dGtxyYiB8K6diEtGFNfikhHFobhkpMCGONB0GMUlI4gzcRn4ln11TkCEC+9UXS57JkaW/pes4Aj/17W65MTCvnoQrCZ12TyXBR/08jRm7Tmdn8bUeiWpH1Mbb+av8zo7jZkZT2MSLV73IG1PY6omhlICPlXLj/N31Ypivbv9pHys9rYfVycyX6hOlovjlcvzmlePbVaHJx9V98WvjmM+qf7F86/1pOvtmVtZUkclho1KJ+cpiSYKlIkA8xaj2/OEsTXoPtnYdXfNeLqSaCHwJAhcgdpOVxJtBJ4EaSstidZhTn0Axs9wm8qAbN8GT1dmy2NMqf04JZUMGCXxxynjMDefpqRaCwyS2NOU6flpSmMzxVt0q4GBsguZrWC2BhaMQzoGMLK1OU2Zbl2eCMtpSiqFQFKAnyM1stsrw9YMPqYbDAyA4FwF4HcKoN85oVMBg2YnxyepNgKDJub4ZHp+fNL4it6mW4wJpKRnZZX62b1MQUbgPj6Zbl2eAMvxSSoBMKSij0+m2yuj1ow9oxmrrB0GQZwIVbUejIUXx5lMu8U49WajdOJPgkwkSf1QGRNry0oDPbk2Hp/McKBQQl0KbgHDpOE6kF1WEMTaHjQ7v1fd5H53/sve/KcyE3+msvH5Oyqd9lRqLr/ysypXV3e4y7+8O39P/XFxu/sngdAKwT3WQRDwQYBn</t>
  </si>
  <si>
    <t>ujqMfVYMxHIlIgc2b9cworBs18SmTJkRxOFmDSMFdsUYMhk6igErhbOdmqQfmKqAOPEQvryLBHKVRi6bvEaWhr2s4AjHB859IAnDCS8W9q2DYDXt0zTPZcEHvdynqcGd79MkOl4pJHMrb7jO62yfJjfu0xAtBi4/QZXgJ2qPRUq/++WfGzZenqjDiL8p/7sOZ4+ME8NwOtlgIZooUCYSzdsnmwdcUULISfUYPOz39Hs/L5MNBS4SwcWibWeFaCNwkaitDiRah1kQAoyfdudsQLZuc/sqsWqoGwfqQ7hc6bR31SUzAuMbYYclicw7LFRrgeENu8Ny3lU3snTVJVsNDHFdCGQFszWwYBzSMYChrc0Oy3lX3aihqy6ZQiApwM+RGtntlWFrBh/TDQbGQ3CWAfBAhfJAhfJABdADndD5gGG0k70Wqo3AMIrZazlvrWt+WW/TLcaEVtJTs0rf7P6mICNw77Wct9a1+5pTOgEwuKL3WlRrXb2fOaMZW6UFYjzOR5OZF87UhUFjP/RG4zz2psKPxtlsGowmdSAzJseW1QJ6gmzaa4mtDdyugkIJdWm0BQyTSutAdllBEOtz0Az787WkuuqLu0yq79dJdbW1EgpbCSMntoBjt01zOTEQi4zdpcOcQCx7LMY7fjhJ3G2ycFKsqwQLBTgJ1x9dHLByONtmCdLY2J6MFRDhyLvII5fZZLxspRpb2uKygiN8IDgFgmQLJ7xY2DcPgtWw0QKYy4IPutKYfjAbjqfj1BOp8L04mk69TPgTL4rH4+lskmWT8fjOJjSmNoJIjWlt1qYbDRihe43JCIJwTXCNqY7T3O9VDc3q7Zyl1Px2eZePuoyyKvJZlfI8qG73uVtdCbQSp9VtQDt5+Y1uZPZYR0bAR6a1DGXEQLhguAxV56l0KC+zorAIUF9/2u6AlcShAGWkwIZBwGwYTtdwUjiTn6FqAhbpAG/yAiJ8fKfyc9lRNbZ0x2UFR/i+ruUnJxb2vYNgNcnP5rks+KAX5eRJEgbDfOqN/VhK1SiV3+tPh944CUN/Fok8DzcjP7WvtJSfIXY0YITu5ScjCMI1QeXnF+WL+dtVJfmD+fuL493fSClZ9bdVt5n3ykeV3tT1471vuf+HcxgEfBhaa01GDIS/7URrMqKwaE2tujlg5XCoNBkpsBGPOhcDVgp3SjPqp0LHd5OXD+HNOxWa4VKcWDq9soIjHF/XQpMTC/vaQbCahGbzXBZ80FVB+YWAbFSSb07Hb736xuuagSAKyVhHKkVkZCWN1klNpeRmezH68GI1uda/7JINXn/ULAMM1IGXism/mf+qEnoPdpQeVKcJHy/a4ez01C3j859Xq5FSDOqopPaLXhqQ0a64RTNbO69Y15+qhulxZnKDVIgYDwGv61GWHynLj0yWH9EtF3jL4fU80vBjZfixyfBjuuHwd4LufeuKQdXc2gBQkAGuFIE1AOCel1Nl9anJ6lO61XBfj6z9kkafKaPPTEaf0YyuHpY7qzjl8AiUsRVxHFs5hHHwYeaSg5b6XWfxLtnidefe4RGoqv/Fg/JJ+ZX89WLRi23+3oVgVpduVXfbyaimA9sjg607fMbDUFQTBcpEonn7ZPOAxd+dLIUQTQTWbyOWOMzHoKg2Auu32y5fEK3D1GoDxi/WWTcgW7fBY1BCydBEfUjrQwhxbD0GRWYExjj8Magwio3HoMjWAkMc8hhUHK+OQcXGNmC36FYDw1y7BGa1oBNvDSwYh3SMGIkBl6TLownS9ssTYT4GRaYQSArwc6RGdntl2NVMhmowMBKC18YAHqhQHqhQHqgAeqATOh8wjHZxDIpsIzCMIo5BrXzOK5aX9TbdYkxoJT01q0VHu78pyAjMx6BWvmY5AeZjUGQCYHBFpsLq2VkZdTULphhbJWNJHMXT0dibxOPQi0fRzMumSeiFyTCeBZOJ8Cf1a2BMkF8bdl0jEJuSTpkmCxwolFCXSlvAMOm0DmSXFQSxqwTNsj9WGXRPxYRepAPaYwUScCB46lp+LP9LO71E+PP3Mr1o3WelQuyBdZLxMqI43fxn5HC4+c9Igd2FpM7FgJXC2ea/tDbvh6ZjTpyECEfdRZ64yhaXnQhjS1dJVnCE6wOnOJBs4IQXC/viQbCatv+b57Lgg640ZBylfpwHwhPDceTF0WTkZSKZeMOpL4azYDrz8+GdTWjIUDcaUkMm2NGAEbrXkIwgCNdE0JDamdljBRJwIJyG9Hd6wq4hGakQjrQTDcmI4lRDMnI41JCMFNhQBpgL7Us/YKVwqCH7vtDx3eTlQ7jpThXksttgbOkcyQqOcHxdK0hOLOxrB8FqUpDNc1nwQVcKciImoR/7qZdkmS/V5jDycn+UekGajSMhwlH139+AgtSudUkFae/woRkNGKF7BckIgnBNBAWpDex7rEACDoRSkEG804t9q4JkpEI40k4UJCOKUwXJyOFQQTJSYEMZdS4GrBTuFGSaxIb26jd5CRGOulMNmS51h6VBIis4wvV1rSE5sbAvHgSrSUM2z2XBB73salE/yM5Luk3rjJmVN13ndVbSHRlLuokWA2vdoDLvT9XZ8/tVC4sHi2s2L1Rwfzt/u3xRnU1/ID+hDqX/ubwvP7eo9a7EYfVt1Tepa5Oelo91uHtk3BiG20mhN9FEgTIRYF6tvS8M64v5z9SYq4buajK+VdP03+WsPau6072t49kn86y7as7KcKKJwJI2hPK0VIYTbQSWtLVVlUTrMOVrgPEzrTcSrdtgZXi+rMbM7PXgVDJggMTXgwdpJMwF4VRzgQESWxCenReEG3tz3aJbDQySXUhsBbM1sGAc0jGAwa9NQXi2dXkiLAXhVAqBpAA/R2pkt1eGrRl8TDcYGADBeQrA8RRAx3NCpwLGzE7KwKk2AmMmpgw8Oy8DN76it+kWY+Io6VlZpX12L1OQEbjLwLOtyxNgKQOnEgBjKroMPNteGbVm7BnNWGWtP5tMhvE08sQwEF4QTIfqto+J5/vCFzL5DnJRB11jUm1ZZaAn1sYy8BwHCiXUpd8WMEwKrgPZZQVBrOtBM/NFEqg7Zq16TVoyc/XlT6orQ+7L1PGbXpL68/fkB5Ut9vYHib/Tq3706fxt+c0PquT/ibqL7nP58/erf++xbgT3WEdQwEcQnkkLtdUjjFs9jDiI9c5OEmlGFKdbPYwcDrd6GCmwK86AuTAl74wUzrZ6fENKfJMXDxEPukhCV6lovtwbsLRpZAVH+D1w/gRJOk54sbBvHQSraZ+neS4LPujFZXMXpI1RjHZ825yhDEjYu4dk66CmDZ6u75rTmrtLNnf9OWt/09znF/ZmnuiM3ZPGvjQgW+z4Ajmhehcn6kMqDP6NTBLjSeD58OIWOWn+kTL/yGT+Ed18gTcfngxXV8lJ64+V9ccm64/p1sOffLqDXay0CdV8NlEfDBQFmYL7Ujlp+qky/dRk+inddLhfR66jVDfLScvPlOVnJsvPaJZXz84dtxHKtFIiAitAbhx6sL3EGGWqQaAaDH9XoVHqf6ht7EURQnUvfrUS8aUKXepO/G/LF9WH8oH6tvl76hsXd+Zfrj2Q36ADlREuUBGOSOs6woUyuAl1QZUw3ZNKJnER4UIZ3KT5Rybzj+jmC7z5KDd1rKw/VtYfm6w/plsPf2taR7hQBjehbhgyUBRkCvYIF8rgJk0/NZl+SjcdHhdIES6UwU1afmay/Ixm+YUIpwKFs2q7KnroOGSgC20ceWCcAZi55CjXN5xD3iVbDCwkgIa538zfr9fYn1cr96ul94tR7H5vfnexwP+4fKS+Sf7pifzq4/Kb+S+rGPl1TzValpHw3eo61kXlXvVpfZBcFOpVUfS35Uflx4tPLP6D81/0e6GlmTZ15NZDDWPhHtVEgTKRaN4+2TxgGQJ8+6B8pn07XiZbCCwpQOwKmMvwqDYCSwparvhTrVvXBC3L8KJ+rrNvQLZvc4V4IlIKOK6LYkRorcYj4wEDKL4aLxSJsRiPbC0wfiKL8US4KsYTxr4mt+hWA2Nou9xpuQMiwq2BBeOQjgEMaITEaVkqI22/PBHmYjwyhUBSgJ8jNbLbK8OuZk1Ug4FRELyZBHA+hXI+BdD5nNDRgOGzi4o8so3A8ImoyFu5m1cs7+ltusWYkEp6YJYbdA2upiAjMFfkrdzMcgLMFXlkAmBcRebZ6tlZGXU1u6YYW+UBgZilkzjyonwaeHGUJN4wn+ReOJpGkzjwx/JvCx5j4v3asNuKvDqp1YHK9DvCgUIJdSm6BQyTputAdllBEBUY0Oz9n9XBK5k1f1OV5FWJuurk+kz+Umn4c/nFD3Sge6ygAg7aOpNlxEAUjiAy3qflQx3Ky6woLAVzWqd3wMrhrmCOkwJbugOYi7SvLQofsHI4K5kLI2PNHCsfwmN3kSuuMsaorrNa/EEHfsgLjnB94DQHkhac8GJhXzwIVkPNHGAuCz7oSkwms8xPZhPfm4X+zIvHSe5lkzz3xtNp7CfRbOjHdXxwLCa1AUSKyRg7GjBC92KSEQThmqBi8rdr2zdSTL5b7wqp7Zu76vCG2u5ZnOf4uPywvFd+Uf6h/ET++vQHix2cWyeeCHrlh7oB2WMdEAEfkNaikxED4Xk7EZ2MKCyi0zfcknTAiuJQdzJSYMMfaDpEpp2PASuJM+WZZf3MpDw5+RDuvVPlGS/ViqWbHCs4wv91rTw5sbCvHgSrSXk2z2XBB73JW7kii7YUVl5zl2uYuRjNeLlOyFwRS7R43YO0rBP656pr8lO12jh/d/724l6uyzVCVTmP/KKqC/pWfm5ZIfSr+it3q78/rS6Pekf9hBSXj6vDvV/LL1bHg5+Wj9crgVTP5l7g2+qBiCMUw0aok3ogookCZSLRvH2yecCdUIRQNdYDES0EbmjC9aetHohoI3BDs62wJFqH2bwEjF+c6F3zgGzgBguCVLtmsWyWKoS9IIiKB4yU+IKgPA3NBUFUa4GBElsQJM4Lgoydjm7RrQYGyy6ktoLZGlgwDukYwIjWpiBIbF2eCEtBEJVCICnAz5Ea2e2VYWsGH9MNBoZBcL4CcD6Fcj4F0Pmc0NGA8bOTgiCqjcD4iSkIEucFQcb39DbdYkxMJT0wqxzQ7moKMgJ3QZDYujwBloIgKgEwrqILgsT2yqg1Y89oxiprR9loIibTqTccqf2eOB96WTIeecNJmk2EGE0ms8mCx5hhW5Yc6Fm2sSAowYFCCXW5uAUMk4/rQHZZQRCLfNQ0/Xn5wqtS7sdVqn1//oFKtdUVzXfnv6z3bMrPynvlp/Ljb8o/lF/0yo/KD+Uff1/+sfy8/Fh+6qPyXu90LwhS3QjtsY6QgI9Q6xyYEQOxqInIlc2bOowoLJs6gb565YCVxOGeDiMFdmEZMBvSrH6iIxmwkjjb04nCfm7a0+HkQ7j7LhLNVbq57PAmLN36WMER7g+cI0FyihNeLOyrB8Fq2tNpnsuCD3px8DuYpePJLPGCcRiq27pydVtXusnLYhdK1LTjk2JHA0boXokygiBcE1SJ3qs3dO6bN36UGg0iX8oYKUPLZ+FOb/7B/GfyS19XPxf48/cC37LvwzggAj4grYUnIwbC8yKEp3GThpGESXdq09cDVhKHupORAhv8ALMh/H5m2htiJHGmO8PAwHeTlw/h3DvVncuucMLS4Y8VHOH9utadnFjYVw+C1aQ7m+ey4INe1hLFd1Zy0mktUaTjlcrS2m8hv9LR0FktUWysJSJaDNwehUrDz6tOAVWXP7Ue+fPm0iL5ze/O3yufSDH45HwB84P6rwxXE63VHyU7wlaARBzWGDasnRQgEU0UKBOJ5u2TzQPuvHahbYkWAjdQMZrVXIBEtBG4gdpWjRKtw2yWQsYvSPQOfUC2cIMVSLm6e9pfFgHYGwSS8YDxFV+BJEJTM4S/olsLDK/YCqTz/oDC0h+QbDUwxHYh0BXM1sCCcUjHAIa0NhVI5/0BRUN/QDKFQFKAnyM1stsrw9YMPqYbDIyD4CwH4HwK5XwKoPM5oaMBA2gnFUhUG4EBFFOBdN4k0Pye3qZbjAmqpAdmlTnaXU1BRuCuQDpvEmh3M6d0AmBcRVcgqSaBehdzRjNWWTvyRR742dRLkvHUi4ci8fI0Ed44D+NpPPZH2ah+VY15uWWhgp6bGyuQchwolFCXwVvAMFm8DmSXFQSxNAhN7rUHhR6qFvEyb3+x2PVZFh79SR0vn/9E/vqp/PX24suqo2C1MLC4HvhzVYHkVUfNPyw/LX8nP/6x/GKnF/mmApg91iET8CFrnRUzYiDWRhHZs7kkiRGFZ2tIx3HAyuFwY4iRArs6DZiLOBHGQ0OMJM42hrJ+JHR4N3nxEM6/i7RzlXwuu8gJS0dAVnCE7wNnTJAM44QXC/vmQbCa9oWa57Lgg650aZZk4TidpN4oSn0vTqYzLx/HIy/KIz+f5cNhNK0dq2NdqvVYN2TCjB0NGKFzXcoJgnBNUF169Xaj8tfl76Wq/Kz81Cs/Ur9VEvOj8osfKHWqg95jhRZw6LbKkhMD4V27UJacKCzK0u+HQodywIriTlxyUmBDHGA6wrzvp9oJGbCiOFOXgW/uOM0KiHDiXerLxK81yeIPOvBDXnCEB+xYX7JiYV8+CFaDvgTMZcEHveg4vbPSVUYB2Xk7T5N2tHZry5N1UlPFUfftPLUG75INXn/Uumjn+aSq72Fq55modp5UWsftPBPVzjNR7TyTTHWtDkw+kooT43HgGzSLnp6J6umZqJ6ekuHIxHBEZxB4BvgWTdXYM1GNPRPV2FMiHJsQjukI8JeI7q4XO8GJ6u6ZqO6eEqUwoRRkFO4Wn4lq8ZmoFp/S/lOT/ad0++EBA7nZV/X5TFSfz0T1+ZTmn5nMP6OZfyF+OC68NV4ukIRWDnNDcZi55BhosniXbDGwKggaBD8rn6q4N7+7qrG9EvAe14WxF0NexyW26j+x2P970AtVNa86F2ZoU0IduPUQxFhaSzVRoEwkmrdPNg9YUoRYwjGV1lItBFYGwVdmLKW1VBuBlUFtl1yI1mGqgCDjF/mmNiRUCzdXWpuobp/JsuFeYu/2ScYDRlB8aa3Mio2ltWRrgQEUWVqbnHf7TCzdPslWA4Nou9RqtfqkWvCZMQ7pGMCQRkipljVvyXm3z6Sh2yeZQiApwM+RGtntlWFXsyiqwcA4CF7IAzifQjmfAuh8TuhowADaRWkt2UZgAEWU1ibn3T7N7+ltusWYoEp6YFaLo3ZXU5ARmEtrk/Nun3Y3c0onAMZVZLatnp2VUVfTa4qxldROxn4yCkZemM9mXizy2BtNZ5kXTdIkyDORBlHt/I2Z92vDrksYqj/pQGX+HeFAoYS6HN0ChsnTdSC7rCCI3S9o+v7RxeT9gUyb75cP65z6xeLOlPkHvTq1/rT8be/ooHfr1X/3t28tP/dR+Un5mW4k9lhHQsBHAp7sqntiqvsNDR1O91mREDt8iATZXOPAiMJU4xDpSA5YSRyWODBSYHdZAbMR5f0w1pEMWEkcVjgIc4UDJyDCx3eRXa5yzGVPycTSH5QVHOH/wIkRJJE44cXCvnsQrKYKh+a5LPigFye74pEfBv7Qy4az2IuTOPFGwTD3ZuNhMpbf56fD4Z1NyE+tzpbyM8aOBozQvfxkBEG4Jqj8vFpBW5/jMvQJXRzieij/8q6qtKi2hB5WhRbVUS/1E0+r7aMHql19+cS4B8Q4TAI+THBtqsPYZ8VA+ONO9CgjCpMeNXUN5URxKEgZKbBBETAdQd7XL6IMWEmcCdLMUnHLyYdw+p3q0WWnycTSNZQVHOH/utajnFjYVw+C1aRHm+ey4INWgtSmM7suMDIpTGHhSwW4ztZhgRHR4nWP8S+vwIg4cDFs4DopMCKaKFAmEs3bJ5sH3FhF6FVjgRHRQuD+KFyG2gqMiDYC90fb6kuidZi9UMD4RUE/1Rk4IBu4wfoi1Tw0WfbvS+zNQ8l4wADacX0R1Vpg/MTWF503D00szUPJVgNjaBeKW8FsDSwYh3QMYERrU1903jw0aWgeSqYQSArwc6RGdntl2JrBx3SDgWEQnLYAnE+hnE8BdD4ndDRg/OykvohqIzB+YuqLzpuHmt/T23SLMTGV9MCsUkG7qynICNz1RefNQ+1u5pROAIyr6Poi1TxU72LOaMZWSnuW+cls4nuz0J958TjJvWyS5954Oo39JJoN/dj91X3GZFam3wkOFErofoOHEQSx1gfN3q9u8Og3dubvq8z74/LD6la+P5SfyF+f1ntBt048EfTKD3UDssc6IAI+IK1TXkYMxFImIjU2b+UworjeymFEcbiVw0iBXU8GTEfcT/XNrgesJO62crJ+ZtrK4eRDuPcuEstVerlsMJlYmoWygiP8HzgnguQQJ7xY2FcPgtW0ldM8lwUf9OJyvkkk/4145I1if+LFkzz1hrNpLH9UhGImhmkc1w+6Y+Vp2vhJsaMBI3SvPBlBEK4JqjwvVbY/kirzg/UOUOW9+TtV2dDXi2aiasfoo/ITv7qr7/aNW73c9yPdWOyxjoWAj0Vr0cmIgXC6nYhORhQm0al9tg5YSRxqTkYKbOADzEbeF9qVgwEriDPJmQZ9/YWEN3n5EH69U8m57C2ZWPqEsoIjvF/XkpMTC/vmQbCaJGfzXBZ80K6rh7QxQYrIzMqXrvNdg+ohosXrHuNfXvUQceBi2MB1Uj1ENFGgTCSat082D7htilCrxuohooXA3U+4CLVVDxFtBO5+tpWXROswO52A8Yv6uc6+Adm+DRYPqb6f6bL1XmLv+0nGA8bPjouHqNYCwye2eOi872di6ftJthoYQrsQ3Apma2DBOKRjAANam+Kh876fSUPfTzKFQFKAnyM1stsrw9YMPqYbDIyC4KwF4HwK5XwKoPM5oaMBw2cnxUNUG4HhE1M8dN730/ye3qZbjAmppAdmlQnaXU1BRuAuHjrv+2l3M6d0AmBcRRcPqb6fehdzRjNWWTuNkzSfzMbeOJkOvdifTr18lo68aSaGmRj5481s4Rj7fiY5DhRK6H4LhxEEsdQHTd51WziLO4r+rCqG5u8tsu1nMtv+xeK8t0rAr+zqVPs55Zcqe1+dH68+9Ux1FNWN1B7rSAn4SLVOhRkxEEuciJTZvMHDiOJ4g4eRxOEGDyMFdpkZMBvSyac6kAEryLXY4OHkQ3j9LvLNVda5bBKZWBp+soIjvB84VYKkFie8WNg3D4LVtMHTPJcFH/R1rmY3Nm1Kbe2ptKMBI3QuSDlBEK4JKkj5q9k5B0TAB6St7uTEQHjeLnQnJwqT7jRVs3OiuBOenBTY8AeaDpFp52PASuJMeVqq2Vn5EO69S+WZLttHppZWoKzgCP/XsfJkxcK+ehCsBuUJmMuCD7pqBbqz0ilKdznthBbreKW2DCy8se+v8zorNTJ2BKVavO5BWpYa/UmV+tQrj6ro50H5olctQX6ryn288qvygVSLqkroifzzC7WcOf+p/POT9br0ZaVQUFcKlV/ruPfI3DGMu4tKIaqJAmUiwLzF8M5/4QXCL5+Vz3Tm7pPNBe6ZIuSoqXKIaiFw6xOuMi2VQ1QbgVufbeUj0TrMNidg/OJE784GZAM3VzqUqu6/qWpuli77C6WBtX6IzAgMivj6oTiLjPVDZGuBMRFZP5QGq/qhxTDrrL5FtxoYF7tQ1Qpma2DBOKRjAMNci/ohafvliTDXD5EpBJIC/Bypkd1eGbZm8DHdYGAsBKcmAA9UKA9UKA9UAD3QCZ0PGEm7KCIi2wiMpIgiopXPecXyst6mW4yJrqSnZpXz2f1NQUZgLiJa+ZrlBJiLiMgEwOCKLSKSz87KqDVjz2jGVnosD4ZT+c57wySLvHiayiw7m068aBTkUT6azuLla2DMqC1LDPSs2lRElIY4UCihLve2gGHybx3ILisIYlEPmpZ/LlNodXbn/oVkfC0DV40j6tYSz+Rfn1dtwO5X36jO/ryz+GK9f1N+Ib/83nmTifk7vfKz8lv5XU9UQZFuzPZYx0zAxwyeL+sw9lkxEMuamDw60pG8zErCtaujv4zggJXF4bYOIwV2bRkwH2k/iLR1sQNWEnfbOn6Y9SPTxg4nISIGdJGCrhLRcLkZYOm0zQqO8IDg7AmSaJzwYmFfPghW08ZO81wWfNCVPB2Po+lkGM68YR6mXjxMEi+Lw5E3DYfZSPh+PhzXctSxPNWuOkp5GmFHA0boXp4ygiBcE1SefiRl5mP5fw8q/Tm/W1Wz353/cqk2PyvvlZ/Kj78p/1B+oe4n+lD+8fflH6Wu/Vh+6qPyXu/GXqCvbd1jHQwBH4zWupMRA+F1EbrTXE7EiMIiPIO+UXcyojjUnYwU2NAHmI447Yss0aEMWFGcCc/Q3OiMlQ/h2zuVnctmraml8S4rOMIBdi07ObGw7x4Eq0l2Ns9lwQddyc4oS0Q2S4U3riRqNB17w3gYe9MgnA1zfzySH+9sQnZqY4iUnTF2NGCE7mUnIwjCNUFl5+/mv1qciJz/slc+qk5DrlclDf7tLe9UXYSk1k3nb0thWvXarZdFq9uOqpOVMjLIj6Heae+xDoyAD0xrCcqIgfDAcAk6/7n+bOvLrCgsElSb3BywcjjUn4wU2BgImIsojPSVowNWEmfyMwj6sUl+cvIhfHyn8nPZmzW19NllBUc4v67lJycW9tWDYDXJz+a5LPigq3L2C2rFqC/fnI7fevWN1zUDQZSXJmkprKTBOqmpkN1sL0Y1Xqxl1xq8SzZ4/VGzDDBQHX6itsTVnnn554vF6S/mP1veu/G0+o6q4F0VtVeS8WsdlhSA4qUBme2KXzTDtXOLdSWr6qCZZvJDpi8cO6STxHgSeJmQMv9ImX+kzD8ymX9EN1/gzYfXCEnrj5X1x8r6Y5P1x3Tr4e8I3RvXpYiqD6KkKEwUBZniSolZAwXu8TlVpp8q009Npp/STYdHAWR5mbT8TFl+piw/M1l+RrO8enYWlquw4PB8lvEyqjSxckTGGYCZS45pynqdxbtki9ddf8vzWetBrbrZ+fH8blXK9bB8oT2GVZV1favun/pQLYGsjng9Lx/u9NR9APLL38x/Of9A/aAOf4+Mvx4vOI9pEU0UKBOJ5u2TzQOWosPXVMzHsogWAovJ4UsltmNZRBuBxeRtl0GI1q0H9pbHsoLI75vKuogWbvBc1rIbc5rYT2NRyYAhEH8aK40tp7Go1gIjIPY0VnJ+GsvYFO0W3WpgFGyX/ayWg5KtgQXjkI4BjGaE1Gd1QiLZujwRltNYVAqBpAA/R2pkt1eGXc17qAYDQyB4ZQ3gdwqg3zmhUwHDZidnsKg2AsMm5gxWcn4Gy/iK3qZbjAmlpGdltVBp9zIFGYH7DFaydXkCLGewqATAkIpMktWzszLqampMMbbS/8F4OEySsTdNg6kXR7OJN4yngZdOo3Dij2ZTMRYLHmPW/Nqw62qDKifVgcrcOcWBQgl1+bUFDJNj60B2WUEQO1HQ1PvztWz7UsOlF+VTmUmXfyz/UH5c/j/l/7f8ovysKiyY/6yqO6hu01sUGvhb6ldsvMFjj3VgBHxgWme8jBjrksCC0UVmzEjCUmxgcB4HrCQOyw0YKbB7npDZkIlgZkrIGVHc1RtEvt8XuY7wJi8hws93kVyuUsxlP8fU0puTFRzhAMF5ESSZOOHFwr59ECzrXJ5A5rLgg3bbm9N8GXNm4UtFts53DTZkiBYDl6KgqnBjGzJE/BiG38mGDNFEgTKRaN4+2TzgalQXspNoIXBlCSMnzRsyRBuBK0tthSLROswqEmT84r7QGTggG7jB/Zh8uS5q765JJgNGwI73Y6jWAgMgdj/mvLtmaumuSbYaGAS7kMwKZmtgwTikYwCDWZv9mPPummlDd00yhUBSgJ8jNbLbK8PWDD6mGwyMgOC8A+B3CqDfOaFTAaNmJ/sxVBuBUROzH3PeWNP8it6mW4yJpKRnZZXG2b1MQUbg3o85b6xp9zCndAJgSEXvx6jGmnrvckYztlKv4ziIAj/w/DAferHIYm84nqZekg8nfjCbjIbD+lU1Js2WVQN64mzcj8lxoFBC9/sxjCCIdTpo5o3fj6lvI1kcGVXdjaq/B74/f6/6YN2TYRwcAR+c1kkvIwZiSbKL5JiRxPGeDCOJwz0ZRgrsqjBkNkQ/FzqSASvJNdmS4SREuPou8stVlrnswJhaummygiP8Hzg1guQTJ7xY2JcPgtW0JdM8lwUftDoEurOQLE7PykQ6zhthZuvdFPvxOqfDrRmtxbtki4GrUlCBSNqaUTeIKOX4Ufnx5fZF6hKR8ttqa+ZZ1ad90av9cfls8ekX859UuzYf9KQy/Vw3MHvkgYlhA9PFpg3VRIEykWjePtk84JJVB7qUaiFw+QmjN42bNlQbgctPLZUk1TrMUhNg/KK+Vj0NyPZtbs8mC9RhcNXgKFMNjrJYfRDqgzoqnqXqQ3VePJcfcl99UD+Rq5/Io3rdNfOt+z3kUQGGVfx+T+AnsXHDh2wuMKwiN3wyf7Xhkxn7ON6iWw0MrV0IcgWzNbBgHNIxgIGwxYaPtP3yRJg3fMgUAkkBfo7UyG6vDFsz+JhuMDB6grMagNMqlNMqlNMqlNMqlNMqlNMqlNMqlNMqlNMqlNMqlNMqlNMqlNMqgE7rhD4iwGjdxWYR2UZgtEZsFq281CuW1/s23WJMBCc9Z8sEs8FDFWQE5s2ilXdaToB5s4hMAIzH2M0i+eysjFoz9oxmrLJ2OhtOwmg482aj0cSLozD0hsEo9fxxlGfjMJ5GUe28jGm8ZT2DnsqbNouyAAcKJdQl/BYwTNKvA9llBUGsIELXAn6rCi5lKv+ifDB/v3zcW5VcPqkaKn0z/2V1ROdxr+qtJD85f3+5XfRAfuK+Wi+oGiK/KL8un6p7ourNo3BHbAWh72+FwnR5KOdQCfhQtU69GTEQS6ddpOiMJExbR77QoRyworjbO+KkwC5fA6ZDZpWmvSNOEod7R6IvtGu7N3kBEY6/i0x1la8G9XZDZmnhywqO8H/gJAuSXZzwYmHfPQhWw9YRYC4LPuhKk06CSRBMRO6NxCz34tHY97I8nnnx2A8S3w9Hs3gTBUzGsz9ZiB0NGKF7TcoIgnBNUE36YflcSsnH87c9+ds3qmdndWI82dLf3bzHyifgfK2FJCMGwpHChaT5FnpOFBYl6ffrKySvKklGFIdKkpECG80A0xH281A7HwNWEmdKMuzrV3xu8uIhnHWnOnLZsTGzdN9kBUe4v651JCcW9s2DYDXpyOa5LPigF83hh7NhOpyMvTDxY/m9s8zLgjDyojCPwziJRZbW8sqxjjQVKkXY0YARuteRjCAI1wTVkf88f7e6wP7bSj5GO2JLH1P2WMEEHKy1gGTEQHjQTgQkIwqLgNR30z5gBXEoHxkpsEEMMBmGlrkDVg5n4tE3VOjf5MVDeOhOxeOy72Jm6aHJCo5wfV2LR04s7HsHwWoSj81zWfBBL05RjvJE+NHUE1mmhGaWeaN0lsi/+uOhupgoHE7vbEI8xrrRkOIxxo4GjNC9eGQEQbgmsHhU9xBV64+Pq4aY95edNL+Sn36ktsbVdndv/nP51Rflg52e/AnVyP1edbLyo0pyll9E2pRgj3UwBHwwWgtORgyE14ULTnPrdk4UFsHp9yOhQzlgRXEoORkpsKEPMB3SjSfa+RiwkjgTnUIYO7ez8iFce6eqc9luMbO0zmQFR/i/rlUnJxb21YNgNanO5rks+KAr1Rkn43E8HOWeiPzEi+OR7438cOKl0XgYxpNxLJLRnU2oTq3LkqpTYEcDRuhedTKCIFwTVHX+SUrLasf7vP7y0ilK+alFX/arjTsX16gn/laoXfvYYx0KAR+K1pqTEQPhc+Ga07LIyYjCpTl1JAesJA4lJyMFNu4BZkN6cdMyJyOIO8XZT0yCkxMP4dU7FZxiKVKERXBygiOcX9eCkxML++JBsJoEZ/NcFnzQi1rLKE/GURx5sT8de3HkT71RIgJvPMum2TDwZ1Wv+A0IzkQ3GlJwJtjRgBG6F5yMIAjXBBWc96SEfCxFp11y9qpLQp7LT71bHQ56UF3zoU4M0dUo4zgJ+Di1VqOMGAiH3IkaZURhUaMGZ3LASuJQjTJSYIMiYDaCuO/HOpIBK4kzOaouxjPpUU4+hNPvVI8mSw1jaRjLCo5wf13rUU4s7KsHwWrSo81zWfBBV3o0ikfxdDKeesJX2jUJEm80DWdePonTVIlXPx/e2YQe1coTqUdT7GjACN3rUUYQhGuC6tHPL9wY98uFtnxe3q/06H114nz+wfxX81+oc+bqa2Em9eWWvxP7VYWn6Y5izjEQ8DForTUZMRDOFq41q8sFH/Z7+nl5mRWIRXEamm4dsJI4VJyMFNiwB5iNuJ9o79gfsII4E5yxzG+0t6Xc5OVDePVOBeey3WBmaR3JCo7wgV0LTk4s7JsHwWoSnM1zWfBBLxZAp3GcBb7vDf1o5sXhbOSNcj/yZsNg4mexmEbxZgSn1mVJwWlrC6KX3yBC94KTEQThmloITttiJkBsMvILOH9rscmIgXC0HYpNRiAWsRnrc9MDVhKHYpORAhvyALMRZH19MfeAlcSZ2kySfq4NTTd5+RAuvVO1mS0ViqX/Iis4wgl2rTY5sbCvHgSrSW02z2XBB12pTX86SkfjWegNx0HmxaPJ1MumUeJF4/EoHk9Elvn1g+5Ybea60ZBqM8eOBozQvdpkBEG4JrDaPO+2caU7hvzr/IPymbpJs1mH6kZjj3U0BHw0WmtPRgyE24VrT8umOiMKk+o0LXEykjhUnYwU2NAHmI0g6UemNU5GEneqsx9oazhu8uIhPHunonPZviuztGJjBUd4v65FJycW9s2DYDWJzua5LPig6zveoySZJCMvCNT3BslY/tRYVDvxU/m5aRZuRnQG2jqZG2GOvM0eiuhcdXKCIHwTVHV+rHqyqYZvvfK+1JzPyifqXqRqI/2+VJ7fVb3cHssvfCv1p7p68/73KgEqLG1/OUdAwEegrdLkxED4WrjSbFrl5ARi0ZvSdwgdygErijvByUmBDXuA6Yj7mf4i1AEriTPBab54kxUP4dS7FJy5X4uU3NJ0jBUc4QQ7FpysWNg3D4LVIDgBc1nwQVeCU0xHYZCK1MsmqupzMpt4w+ks90bpMM1G0+k0DyZ3NiI4tXUyUnAG2OGAIboXnIwgCN8EFZy/m/+q/HJ5luhhdUPSV+Wj5f76w6pZ8Jf2O905iQWcuLXAZMRA+Fa4wDQvZXKisEhLw+kgTg6HupKRAhvdAHMRGi64G7CCOJOVvvFsECsewnV3KiuXvWRyS18gVnCE6/v/s/e3zXUcx54v+lVW3Fd7APaKfqp+8DsDG8IsbgJriQ3EOTHDEzvWY4TjjuwdtifuqxMhypYlBz2m7G3HKKgHWvKe2X4x516KEm2KpKiv0Osb3apeqxtAo6o6M1dngbNnHCZIgACVv6ruzH9WZVX2LSs5sbAvHgSrS1Z2z2XBB13JymSV+clq4Xur0F958TzJ5U/luTdfLmM/iVZT/4b6AgXarTApK0PscMAQ3ctKRhCEb4LKyn+urnP/rtoU39zJqT6VWlJtqL+7vl8+aRpWfjsoPyk/Kr8ovyw/Lj+Vvz7btq28M/FEMCg/0g3IIeuACPiA7Kw6GTEQrheuOs33cnKisKhOX9/i9piVxKHuZKTAhj/QbETaEqgRK4gz3Zll5vVMTj6Ec+9VeNbNZ3JLIyFWcIT361t4cmJh3zwIVpfw7J7Lgg96cytnlK38aJZ5fhgLL07jxJuuopmXx4s8jtLEn0WzezciPCPdcEjhGWGHA4boXngygiB8E1R4Np2E1E75a/WhUpyqMrN81XQX0q9CH7LCCjjszqKSEQPhVuGi0rKUyYjCIioDoQM5ZgVxqCkZKbCRDTAZItNfmzxiBXGmKc3thVjxEG67V0lZt6TJLe2FWMERvq9vScmJhX3xIFhdkrJ7Lgs+aPm//2urK+/ZRePPlvOf/+gnP9aMBEkzxjpQKRZjK6hog/74P/+n/6QTgmZrMTowUbLWbO4B2dz2c2YZXKDa+8NW3al1xGeD8qtK5r0on+vsluou/sGIbPw1r2e2fjenV5yf/J30Y8Lk4Kj2x3j7i3d+Ovmx7hnXGn1qMvqUbrTAG11FU6jNY5PNY7rN8Mec7k2V7YXJ9oJse9hWLh224x6QM5PBZ3SD4Q775+iH49xk7znN3ktZoDL7P9oCz//nJz/9f2sgaFFHv84t446wUqTGUYcZSww6Q6G394Bsb9t1mwYXGHX+vL6vSvTVLct1w7lX5bPyr/KPr+WfviufyL+WIWn9/kD1n5PxSd3ArAr2my82YUt9Woct+a/puA/J3G2Xb5ynarnhH3/0M8iTpTPx78kmCpSJRPOOyOa1Fb/BvF5WOogmtlcxDCYiVjCGvr5/2DHZxvYChcHGXRcniNa1A7bBOuiiQ6izbkS27tpqgsE81ErCtXg3euvo7t3x3W2CttWgyS35IVUfMvUhv3US+b76EKgPofoQqQ/xv1MLqwpRJXO3fG3QvE0fAWBwbEbAKEuuTVWamJrl/QPdXGB4bMyFzI8avf3N5PzDdpx1Vt+hWw0MkrslN81ajtgbWTBO6BjAmEfIcTa2K7P3rk6EieKUTiGQFODnSI3sfmPY9aSHajAwUIKXxQAOqlAOqlAOqlAOqlAOqlAOqlAOqlAOqlAOqgA6qAmdHhiD/wnlnHQ2vk23ERiD/wn6JE0uPNLbllf5Lt1iTFwmPVPNaqTdGxVkhGv5tA1hB09UT4CJ4IxOAIy9yOxaPTuNUdeza4qxmxdxOU3SReaJ6Srz4pW/8LJVEnrJYhXJn1uIVbDa8BgT73em/ZYJxOqjDlOm3wkOE8qnS9EtWJg0XQdywAqC2GyC5u//tbqgXtWhvrdtF19d6/R/HG4LT2UOLzP44fr9qoPSq8HB3dEP75z8cBDLvGjwd9VVTy/kDz9Q1a1No/nv1g/V5/9u+0/8S/nn8k/y+4NAW9R2yDpmAj5mOyfWjBiI7bZeEnBGFJ5SAx3HMSuHw0oDRgrshidgLkxJPyOFszKDII2GvvYeu9u8gAjf30da2iSndROe3NJQiRUc4fnAGRUkvZjwYmHfOwiWdS4nkLks+KDf1LP4SpRqPZYUpSl2LGB87kUpIwjCMUFFaR8H8RmJBZx4Z0nJiIFwrL1ISkYUHkmZ6ECOWUEcakpGCmxsA0xGZBKVjBjORKXlHD4nHsJz9yop6zY7uaVlEis4wvP1LSk5sbCvHQSrS1J2z2XBB725xD5YTefLeeqJVPheHC2XXiakBo3i+Xy5WmTZYj6/515SRrqxkJLSfqG/ZixgfO4lJSMIwjFBJeVjdZnopjrp9eZW0fKvVXWSusK+fF5VMak765+pciX15Y3WfFrdMSp/SQH6WhUtqb9Sf+PfysuXupE5ZB0ZAR+ZnaUnIwbCAfciPRlRWKSnrz+qc8xK4lB7MlJggyBgNrRryyNWCmfSM8zCoa+NVbd5ARE+vlfxWXfdyS0dlFjBEb6vb/HJiYV97yBYXeKzey4LPujNmalpNBMiz71lEIRePM8Cb5ov516Uxqs8na2Wq+n2QXcqPmPdWEjxmWPHAsbnXnwygiAcE1R8Ngfxm0P3kdCBHbKCCTjYztqREQPhP3vRjowoLNrRuGzJCOJQOjJSYEMYYDKMy5aMGM60oz9MTMuWnHgIB92rcqxb5+SWNkis4AjP17dy5MTCvnYQrC7l2D2XBR/0ZtkyzhIxy2deNg0WXuwvIi9f+bkXp/5KCsw8y8OtV3WqHIVuLH4Y+fYb+nUqGsTnWjmygiAcE1Q5/nfVZlP++q78Zv1uXZx5Mv3pj34yuPujn/ynHzVFms/W7w+LQy/1/y6qGr3H/r/7D175hXc6Gvxd+UL+2G/XH2xWNDfFnlKRflj1TNIN0yHrMAn4MO2oQ1kxEN64Bx3KisKjQ3Ucx6wczmQoKwU2HgLmQq9CWSmcqdDQzw3HFm/zAiLcfY86VB3qqrTL9g868BNecITn61eH8mJh3zsIll2HQuay4IPeXGOfhdNwvki9MJ2nUrPOAy9Pp5k3jaZpIlbZLEu3utOpDtUuYkgdar/SXzMWMD73OpQRBOGYoDr0z1Vb93cvXdfRNHz/4T8t5z8b/H3h+X4QS71Z6IAPWYEFHHhnRcmIgfCrvShKRhSnipKRw6GiZKTARjbAXJgUJSOFO0WZJGZFyQmIcNy9KsqgViHmxki84AjP17ei5MTCvncQrC5F2T2XBR/0ZmUT1AzeuaLUHtqTijLEjgWMz72iZARBOCaoonwsBeRGTN4flN+r0+XrX6rFzqogc/3u+mFVqbmRmJX43NRnvl5/sOmUVB3/8fdC7bQeso6GgI/GznKTEQPhdHuRm4woLHIz03Ecs3I4lJuMFNiwB5gLfVHDiBXDmd5Mhnq827x4CKfeq9oMa4Vi7obEC45wfH2rTU4s7GsHwepSm91zWfBBV2ozz1b5NJsl3jRPpl68EoE381OpTP1ZvlwE8TyOpvfcq01t8JBqM8KOBYzPvdpkBEE4Jqja/Ew12SyfK/EoReaLeifddlfx0+1txd/WNyF9sj0m9LQ6SiT/nfWv1IGi6qB6dZCo+rYwEP76/VT+yuS/+Uo3eoesoyfgo7ezOmXEQDjpXtQpIwqLOjUthjJyOFSnjBTYMAmZC+1i4YgVw5k6DaJomAgd4G1eQEQY6FWfRrWmMbdW4gVHuL6+9SknFvbFg2B16dPuuSz4oCt9upgtFoGIY28eCOHFmZh702gx9cQimov5Iln68fZBd6pPc91YSH0aY8cCxudenzKCIBwTVJ9+qtOhqo1TrUOfX6763CrSyU9/8uOf/2SQ+P5WoT4uf1/+N6hQLf9Q/rOXVYutg/V9+aV7619s/uKfy8ee/NvfeZO7Y/mPe36SJFtx6/v+Xip/xX79bzwaxMPIcH/JIes0CPg0wIVu+QcvEOUnA2+QyWGVmUDop1q2I1Y2RAjoRf0yojhVv4wcDtUvIwU2CAPmItRRjFgpnInfKI5Dcy0AJyEiyPSqfuNaMcUW9csJjnB9fatfTizsiwfB6lK/3XNZ8EFfNBbdCj+jvu21sajWG0lhK6yYWRvTTVtRrbEHZGPbz9juTUU/Ufvz1ZVIm7XT6r6kF9t7ktR98YGnNuMH6/+yuVJJxyNVoPjBiAzlttlo5Ce3TqJItXJKEpP7o5LEeBJ4I4yq7agy/1SZf2oy/5RuvsCbD++CoRqQKuvHyvqxyfox3Xr4y0H3v1UrHkVRKIrCRFGQKZibkirTz5TpZybTz+imw93+z9GPzrmy/FxZfm6y/JxmefXs3HMZwAwtUiSh1fzcOPBga0khzNCglGwu/D2FBjFVavZy/UBnpoxNiYpNRFtdx6ZUhqVQ37HrhA7hIiylMiIZLD+lWy7wlqPcylgZPjYZPqYbDn/Idw5GqYxDBoCCDMAeh1IZggxWn9GthjtuUghKZfQxGH1OM/omoo8x/liv8Q1846iD7SXGH2MEIhoMfzkxEeib8uttFfO2T/b3m4Lm8unmj98MqgJolWl9WB2ve7b5et1e67n8go5ThrBUhTAirOsQlskQFqh2uUFsimNUEhdxLJNxTJp/ajL/lG6+wJuPclBjZf1YWT82WT+mWw9/aXaOaJmMaIFqaGqgKMgU7GEtk2FNmn5mMv2Mbjo8LJBiWyZjm7T83GT5Oc1yZfrWA6nf/qMt0BnabVKjnDHOWW8MlWMAjHMGc8lBTv450ll8QLa47fpNAwyMcn9WS4VVn8hvt/vPrwdqzbC6wehpXVl5EfbUyZ/Xqp3P+hfVleybyCh/evNNm5uK3lexsPrnng/U/6ujQpslyPLb+tu/kZ+8kn/1y4uz6YPqOzb/7Leb3evNEaL1r4cDFYgHQaLqP1+pn349CP2BpVyTOL7tgGR8Iqrd6X/80c8gT3H5ewkotcHfqs6dz9f35eC+uhgiRSa/pk5M3Ze4Xyml8XT9YDvs31UlAc/XDwdynJ7Iv1Xfvrk+SvXtlP/U3+TfvluNvvpcTmB1AdVATZecp+r01S/Wvx3qBurvyQMlUAMFGKR6qr3Qr+b47wblY0/vuI7IVrd3qgxWwzfoy1faDYG3yBa2994NFiL23Ye+fjf0mGxje1/dYOOue+pE69qyxtbyGTB+kb7wakS279pOuKmVOWYX/JoGuN5wXsr0XIl4X30INi3llUgYGFvK36YzAoVAwwhuKx/lwrC7/w90a4E6oLEWMgFq8LYN5v9hO8w6q+/QrQZqgd1ywKbKINsbWTBO6BjAkEtIADe2K7P3rk6EieKUTiGQFODnSI3sfmPY9eyPajAwFIILNgAeqFAeqFAeqAB6oAmdDxhI/wnlfXQ2vk23ERhI/wn6rEwufM7blpf1Lt1iTHAlPTVNJYzd3xRkhGsLBjaEHXxNPQEmgjM6ATC4IhcN1LPTGHV9qYBirLJ2sYoXWRpMvSwQSy/2k8TL1GUkyyjKV9Eqmuer5YbHuIrwzrTPavq6pt60lpDjQKGEuvUGCxhmzUEHcsAKgih1hC5FfHax6nCxoPCyPsn55yoH/mVVGH85260uFqm+V9XSf1w+8sovyi/Lj+Q/9wf58U/ll7rBOWQdHAEfHHh6XP738o8S54/lf5WUXw7SRMd1xMrVVgwWLkQC/aL8WofyFisKT4W7/grMY1YShzXujBRtWWGhgObtQRjrj/SPWEmc1bkHYhhrb1K6zcuHcP19ZJ5N/pnXldHmXh684Aj3B06aIPnFhBcL++pBsKxzOYHMZcEHvekCF6xSP53lXhosUy8O/MDLklXopdNVmC8SsRI3pEoNxfCB9UZp3WjACJ2rUk4QhGuCqtJPtjtSTwaqqqM67Pn6oqy+vYlVNyHO9gK/2sVQn6j9DN1YHLKOhYCPBVyE6jCOWDEQThehOVVq8fVwoJ+Xt1iBeJSnjuOYlcOd7uSkwAY/wFwY94s4OdypTn8YG85WsvIhXHufqjOouz0Els4drOAIB9iz6mTFwr54EKwO1QmYy4IPulKd6VLk2WoZe9N4lXvxfLX0skW08IJ4MUtmcz9K8vjeTahObZWSVJ0BdjRghO5VJyMIwjVBVec/twqsngy266BH//mnP5n95MeLgR8LHekhK6mAk8I1pbrkpAL9rioSe72R21Jtv6cDPGIFRDhbhNo0rnByorDoTH8YCu1zd8zK4lBrMlJgQx5oPvJcOx8jVhKHatM3XuXBCojw6b3KzboVRGBp68EKjvCAfctNTizsuwfB6pKb3XNZ8EFXV3ncaiKaUpFOC/VNy5ihlTdu8zor1E9MJ9KoFgOL86CK8PPyq4vy72uH0b4un6tuw1VDDlVAvq0JV2Xf61+rYnNVX76pN1cV6K+NC5JE2BgGi6ua15n492QTBcpEgHmqOl1n4hHZRGBFHkJ5morTqRYCa+rggtJSnE61EVhTt6tQJFqHqZ8DjJ95sZFo380VpwfRtiA0CK0l6WQyYMjDl6QHxnbG/0C3FhjxkCXpQdiUpAfG/g936FYDo14fmlnB7I0sGCd0DGA826EkXdp+dSLMJelkCoGkAD9HamT3G8NaBo/pBgMDIDjxAPidAuh3JnQqYNDsoxCdbCMwaCIK0RtP87blFb1LtxgTSEnPSpPH2b1MQUZgLkRvPEw9AeZCdDIBMKRiC9Hls9MY1TL2nGZsJQxn02yeLVdeupimXpxPl940Sn1vleZBnmb+PMy2ft+YJVuWDeiZsqkQPYhwoFBCXT5tAcPk1DqQA1YQxEIdNNV+XNX5fC8T6G2ivW08dLFPcelYfPvE+7Py28G2ZP3/UVe3qx0N1YT90/J32mk+ZB0dAR8deOKrwzhixUAsSiKSY/O2DCMK07aMdv/2mJXE4aYMIwV2YRgwG9Kpa+uyR6wgzvZkwlAMVWpxHfA2LyDC1feRXzZZZt2QJrA0F2IFR7g/cGoEyScmvFjYVw+C1bUn0z2XBR90vSezjQFVYuh0U0YbJaTQjK3ASRvY2aZMavCkB2STgetTUKmouz5p/auqKHxTNi5loSd1orqR/YPN7Tzq5nX1Qw+r5kHPB+UT+fOvrp5p3HyXulrwq+2XNzs9L6q/eqW9Gim/fDVS4NvuRqIOXgwbvF52eYgmCpSJAPOaW4nyxDSgR2RrgetdCE1r3PAhWghcu4JLVduGD9FG4NrVriKUaB1mnQoyfqlxx4do4A3u+Ah1E5Fq3hCoW7KD6p7RvF6Nje27QFRaYIzF7wKJLDHvAlGtBYZY7C5QfLELZOwzc4duNTDK9qHSFczeyIJxQseIkRiENdp47+pEWHaBqBQCSQF+jtTI7jeGtQwe0w0GRkVwqgPwRYXyRYXyRYXyRYXyRQXQF03opMDo2svOENVGYHTF7AzFFztDxtf2Lt1iTMQlPT9NNmn3PAUZgXtnKN67OgGWnSEqATDMoneG4v3GqJax5zRjq8Rm6ud54gdePl0IL56Hvpctk5m3XEULEU6DIJktNjzGVN2yeEFP1407QwIHCiXUJfUWMExirwM5YAVBLBdC0/3Hai9HZoQvqzT9m8uZfnXsu/xU6BXgISupgJPCE18dxhErBmKZE5ERm3d5GFG4dnm02f0xK4rDbR5GCuxaM2A6RJwPs8xwwxAni7OdnnQoTGdvOPEQjruPDLLJI0W9NyAsuSQnOMIBgpMfSHYw4cXCvnsQrK59nu65LPigK005W0Shv5qm3mwZx14cRYE3FdnSy0UWRLNZvgyzrdRyrCm1MURqygQ7GjBC95qSEQThmqCa8l/0uzyVnky9ILRs4zCCCjjozpKSEQPhUXuRlIwoTJLS9013BzGyONSUjBTYuAaYj2CYBiZFyUjiTFGGfjaMtFUIt3kBEY67V02Z1DoksWhKTnCEB+xbU3JiYd89CFaXpuyey4IPutKUiRDTWTBPvFk8l/ozXqy8LEinngiicBHniyDNtq7VsaY0FRbZ28tpRgNG6F5TMoIgXBNUUz5WBUdKSW5vDZLy8ll1aWXTV618pRqUqrvTdcCHrMACDryztmTEQHhWhLZ8pX2V3mIlcS4tGVkcSktGCmx4A8yHTVoykjiTloGw3RXESYhw4L1qy7TWI6lFW3KCIzxg39qSEwv78kGwurRl91wWfNBv8oXo0TDWjYbUlhl2NGCE7rUlIwjCNUG1Je+F6IxjIeBjsbPsZMRAOF2E7Oy6EJ0RiEV9mpQnI4dD5clIgQ1+kLkwl6wzgrgTnpYb0Tn5EL69V9mZ1VLF0guWFRzhAfuWnZxY2DcPgtUlO7vnsuCDrmSnWGXzRbaYelG8irw4zFJvFi1Sz58twmAaLKRs2D7ojmWn0I2GlJ05djRghO5lJyMIwjVBZafxRvTD5U+XP/vRzweq7eNAf1z0kBVWwGF31pWMGAivitCV5q1yRhQWRekbLj04ZkVxKCoZKbChDTAd4TDJtPMxYiVxpyqDZBiYZCUnIMJ39yor65aAgaW9Iys4wgH2LSs5sbDvHgSrS1Z2z2XBB13dsnFJhRh148+W85//6Cc/1gwEUTaGOtIfRqG9pVDaJjVdr2G2F6MGL9+wEekMPiAb3H7ULAMMVH26+zWqtaoXUg4+kF94rhYdm4vQdTiHEucHIzLTNX9ohtrNHW6OxIfBLflBHYmP9KdNT+gkMZ4EfrZQmX+qzD9V5p+azD+lmy/w5sMPFkrrx8r6sbJ+bLJ+TLce/m7QvfDmJLOkKBRFYaIoyBTXzqV2UOAenzNl+pky/cxk+hnddLj3R55JlZafK8vPleXnJsvPaZZXz869Jnw5vC3KeC1paG9ZkhtnAGYuOZapP+ksPiBb3Hb9DJdFmYLZk8H6vvyzKtwqv1HXQsk/Pa+uF325/s22kEtt2bRWRaov664lfb4t+3pe/m0gv+9Z1Uvk1eZfqA6zPt9cVrX5+Zfbu0+fV1b8Tf7X36suqNr8B9YfVkcVTNGWONjt6MR4uRTVRIEyEWBe+djTPrJHZBPbSQzfjVJUC4F3XsAXZiw3SlFtbK+68NwoRbWuLSXYbpSiGnhzN0qFoZLPkfoQqw9ie4FLGFgvkyKDAkMw/jKpIAhM1Wz/QDcXGIKRt0mFQXObVGhsdXaHbjUwDO+WftXrUGGwN7JgnNAxgAGOkHvV97pI269OhPk2KTKFQFKAnyM1svuNYdcTL6rBwIgIXtID+KFC+aFC+aFC+aEC6IcmdEhgUO3jIimyjcCgirhIqnE8b1ve2Lt0izGBlvTo1AumHU6nICMwXyTVOJx6AswXSZEJgCEWmbSrZ6cx6nqqTjG2Erf5NA0C4Xuxv1h5cRjNvamYZt7Uz9MsSKZpMp1veIxZ/DvTvqsZQlNmLHP5EAcKJdTl+xYwTM6vAzlgBUHsiEGXAh41Gfjz9QfVYS2ZbKvc+1I6rjL2/1f5hSq3VQm4+qwqpS2OAyFy37+rPpE/qRJ9dY5Lfhb74fr96kNmvjaAc6gEfKjgWbIO44gVA7EV2EcmzUjCUgohM25tnc0xK4q7UghOCux2LGQ68mEgtFt5I1YUd7UQfhgNU6EjvM1LiHD9faSfTRIabjfQQ0tzS1ZwhAcEZ06Q/GLCi4V9+yBYHcUQgLks+KArVRrm05kUDJEnZnGk2pOkXjabhl4WJ0mY+SJepMt7N6FKtQFRqtIIOxowQveqlBEE4ZrgqvRl1b+u2QGqDnbV4nJQ/rkSpr+Uv351tV+J+pZq32lQPi4/Lh95qhi3/Kj8rPyD/Pin8kvd8ByyDo+AD8/OSpQRA+GHEUrUWJXLicIkRbU+5JiVxKESZaTAxkLIbITZ0HQjKieKMyWaDEMt3m1ePISv71WG1t3SQkvnO1ZwhPvrW4ZyYmFfPQhWlwztnsuCD3ojQ4VYhrOl8PL5LPDimVDftgjlT0Wx9BzBPMu3ntWxDNXmzlKGxujRABG6l6GMIAjXBJWh//VSvdGTQfnfpSb9W7VeqhZFyy+OoqhaBw0i1TtPFVQ9qfToezr4Q1Z4AYffWWQyYiC8bC8ikxGFRWT6w1DoUI5ZURyqTEYKbKgDTEc8jPWLgSNWEmciM06Hcazju83Lh3DlvarMuFYmlh5urOAI/9e3yuTEwr56EKwuldk9lwUf9OaO1FXmJ6uF761Cf+XF8yT3skWee/PlMvaTaDX1422QcKwyta+0VJkCOxowQvcqkxEE4ZqgKvP6hQLq0/L5tnT+fvlkU2q/Wdv8pPyoWtP8uPxU/vpse/fAnYkngkH5kW5ADlkHRMAHZGflyYiB8Ly9KE9GFCblabp0gBPFofJkpMCGP8B0WC4d4CRxpjyzbJgZ7hxg5UO4916VZ90lKLR0fGIFR/i/vpUnJxb21YNgdSnP7rks+KCrOwduNTpFCUqnRzVNG+mJjTcM2rzOjmoaOpsekC1uexCeo5ovpTyUinH9CyUP+z1MeavvA5+68T0kj28MG99eTmcSTRQoE4nmHZHNA55DQcjcjjtbqYYCz5LARaztgCbRRuBZkl3VKdE6zLkRwPhFqX6HakQ28AYPaKbqWGamPuT1majEfjaTygiMufizmVEUmo9mUq0Fhlzs0czk4mimsWvRHbrVwLDbh2hXMHsjC8YJHQMY3XY5mpnsXZ0Iy9FMKoVAUoCfIzWy+41hLYPHdIOBIRGc+QA8UKE8UKE8UAH0QBM6HzCS9nIqk2ojMJJiTmUmF6cyjS/rXbrFmOhKemqalNLubwoyAvepzGTv6gRYTmVSCYDBFX0qM9lvjGoZe04zVlm7zNPUz2TWnoh5pmrlZ950mvhenK+WWRZPl9liteExJuyWFQx60m48lZniQKGEutTeAoZJ73UgB6wgiDVDaNZvr3/vv/ydcXQEfHR2TogZMdoKwYKBSJzN+0OMKEz7Q6aDmIwkDreHGCmwa9SA2QiTYaB16SNWEmfbQ5bqd048hKfvI9Fs0s26J1to6a/HCo7wfuAcCZJOTHixsG8eBMs6lxPIXBZ80G9y9bt57yjDjgaM0L0IZQRBuCaoCO25+p0RXsDhd9aYjBgIL9uLxmREYdKYfqxDOWZFcSgyGSmwoQ4wHcEwzrUue8RK4kxk2qrfOfkQrrxXlVm3YAst7fRYwRH+r2+VyYmFffUgWF0qs3suCz7oN/kCutB4xjLHjgaM0L3KZARBuCaoyrzRC+gYh0rAh2pnTcqIgfDJCE1qvICOkYRJkurX2Y5ZURxKUkYKbFwETEc8DHytfx+xkjiTpPb75zgJEZ6/V1FaN3ALLc34WMERDrBvUcqJhX35IFhdorR7Lgs+6LowPr7XaE2nhfEG2RlZezGFUZvXWWF8bCqMp1rc9iA7FsZ/rpoVSTV4f7M6+UKdkixfrz+sFOOv1g8Gagu9KkD/rlKW360frN8fSC34RIrED6vddXKdu25gDskDE8MGpo+KdqqJAmUi0bwjsnltH81e0U41FFiHB9eflop2qo1tcclT0U61DlNzBxi/XH8YfkS27+YK2iPVsDMKt5WkkW+tZSfjAcMkvpY98IWxlp1sLTBKImvZI7+pZd8Ms87qO3SrgZGyD52tYPZGFowTOgYwru1Qyy5tvzoR5lp2MoVAUoCfIzWy+41hLYPHdIOBwRCcrACcT6GcTwF0PhM6GjB89lHGTrYRGD4RZeyNu3nb8p7epVuMCamkB6ZOADtcTUFGYC5jb9xMPQHmMnYyATCuYsvY5bPTGNUy9pxmbJUO5Fm0EnHmzbOl2gdaRl42Xcy8TMxW8Woxy6bz7atqTK8t6w30FNtUxh5ZuyhdB4US6hJxCxgmGdeBHLCCIFb4oDn6o8sZ+lPVTLj8ensqXKbR6svrh4PNBUZny5++85P5T346uPvDO4PUj7Jtm+BH5afl57rBOGQdDAEfDHjSWz6uFimeb4qlBuWfquP7z3V0R6x0iDVNRM5sLDTiRGHa1fH1i+zHrCzutnU4KbAry6D5SH3tfIxYSdxt64SSUHt+4jYvIMLn95FtNjlnsN0JiCztbVnBER4QnChBEosJLxb23YNgdezqAOay4IPeXLQZL9J0Lr9jFmSZFyci9KbRcubF+XQRzJLpIhPzezchR7VVDlKOhtjRgBG6l6OMIAjXBJWj1y/a3N6eqb9vs1Kn1Z1I36jtIE/+9lz+7ffb73ou/+K7zXfpRueQdXQEfHTg+lSHccSKgXDDvQhRRhQuIardNz5mRXGoQxkpsLEQNB1hpvXpI1YSZzo0yYaxdq3oNi8fwtf3KkPrhoiRpbklKzjC//UtQzmxsK8eBKtLhnbPZcEHXRUX/d+X9JdRaP5sOf/5j37yY81IkHSmSWFGVtC4DWqqKjJbixGPF4VFWnMPyOa2nzPL4AIl4hdVAdB36wc6Q6Wki34wIlt7zc2Zzd3Ny23rAeJbJ5HITW6NChHjIeA7LsryU2X5qcnyU7rlAm85fKdFGj5Who9Nho/phsMfc7o33W7jxrcKE0BBBri2PdcBgHtezpTVZyarz+hWw103cldOGn2ujD43GX1OM7p6WO65jT/GLbfYCiCMow62lxiBjGWtRIPhLyc0Bv1rdSJKFaA+XT8onw2qc1Bfla/X76mq1u83F0Br7lkeVL/J6KUDlLErVrGLSOk6dglVy5bLD3GoPqhPY3VXq1BFbkKYghqVzkVQEzKoSaRThXSqkE4V0qlCOjUhndKRBB4J5cHGimisiMaKaKyIxoporIjGJqIxnQj+pu0cBoWqZsrlB0lWKLJCkRWKrDCRFWQy9vgoZHyUOGcK50zhnCmcM4VzZsI5o+PAYw4pcAoZOCXNuaI5VzTniuZc0ZybaM5pNJciktMDI9XvOg4ZWIWVIzXOCsxcclS1RFaixe2Qs+OBkb+odglVzYlqm7C51KaOmOoPv5Cx9Lk6hiw/kb+psyMPt58OVKGG/M4nm6hcdztQZ0keVp883eEsSbUBob7ycv3r4UD++OtBEAzMh5apw9mOcZzHTIgmCpSJAPPqcfUC3zSgR2RrgYW2iI0L07FoqoXAeln4foTtuAnRRmC97K4bDUTrMLWxgPGLw2GmM3BENvAGz5skSqOrLgpRVtd9C/uhEyojMNTiD52INDMfOqFaC4y02EMn4uLQibGx1B261cBou1t21+y8iL2RBeOEjgGMcoQ0rqkGF3tXJ8Jy6IRKIZAU4OdIjex+Y9j13IxqMDAWgjexAB6oUB6oUB6oAHqgCZ0PGEl7OXlCtREYSTEnT8TFyRPjy3qXbjEmupKemmZ30O5vCjIC98kTsXd1AiwnT6gEwOCKTNXVs9MYdT0Zpxhbae4o9ld5HnmZHy+8WCRTb+rPll40C/08ni2idLV9qIx5+jvTfkv9Nr+bsvUEBwol1GX0FjBMVq8DOWAFQZR/7JTs/0rm46+q7d33rHV7jKgCjgrPcnUYR6wYiLoVRPprrttjRGGp2wv0170cs5I4LNtjpGhrAgsFNOsWIjFe88BI4qxsLxsmpqo9TjyE2+4ja2xyx6Su9LI04GMFR3g/cMIDyQ0mvFjYNw+CZZ3LCWQuCz7oSlHOotk0yALfi4Jk6cVBkHm5v5x582WYL8Q8i/x0O9+OFaWptC/FjgaM0L2iZARBuCaoonys+mypnltqS2e797P+YLP7oy6drS6kLR+XnyY63ENWXAHH3VlVMmIg/CpCVXZd5cUIxKQt9Wdhj1lRHIpLRgpsiANMRxwPc5O4ZCRxJi4DMUy1Lu02Lx/ChfeqLuv+TJGl1xYrOMIL9q0uObGwrx4Eq0tdds9lwQddqcssycJ5uki9WZT6XpwsV14+j2delEd+vsqn02i59ayO1aV2fUKqS3tPCM1owAjdq0tGEIRrgqrL60eTy9+Vfyy/LD8vP/PKR+q3qpHro/LLSmjqoA9ZoQUcemeNyYiB8K4IjWleuWREYVGX/jAUOpRjVhSH6pKRAhviANMRGPrqjlhB3IlL3zfU39zmBUS48F7VZd2XKbL02GIFR/i/vtUlJxb21YNgdanL7rks+KDrdgbbB9l5dbppdTK38uZtXmfV6Ya7IQ/IFgPr5aACULdhLZXgd/KT96qy8u+qPgbvX5SsVyfB1F/Lz77fXCtY1Zv/dvs3m+97UXVFeK/qj/Cd/PxpVXRe9cpSX3ymrz83Vksfkscrho1XL+XnRBMFykSieUdk89qum7HenGghsEoOrkZt9eZEG9tSk6nenGhdO47tWG8eRMkw11k4Ilt4cwXnsa9OgQZ1pWdurzWn4gEDJ6HWPLE0OKBaC4yb2Frz/KLW3Nir6Q7damDs7EN5K5i9kQXjhI4BDGm71Jrne1cnwlJrTqUQSArwc6RGdr8xrGXwmG4wMA6C0xeA8ymU8ymAzmdCRwMG0F7KzKk2AgMopsw8vygzN76nd+kWY4Iq6YFpUkK7qynICNxl5vne1QmwlJlTCYBxFV1mnu83RrWMPacZq6ydZbOFWCyX3nSmbp+N86mXJfOZN12k2UKI2WKxWmx4jAm3ZQWCnnSbysxjeyeHa6BQQl1qbgHDpOc6kANWEMSaHzVrr66JVSn3syrVVhfINofJf7O9bLb8vPyi/Ex+/H35cfml6nDwkfzjH8s/lY/LT+SXHpVfDM4Og0C77nvIOkICPkK7JsGcGIg1TkSybNzj4URh2eMJhkJHcsxK4m6Lh5OiLSUsFNAcPfRFpJ+QESuKs02eKBzmhj0eVj6Ev+8j06zzzdjf7gvElqZ6rOAI/wdOkiBJxYQXC/vuQbA69ngAc1nwQW8u9AtW6XyxSrxgHoZeECxzL/OXqef7whdJlgW52Co0x1LUsAMU21s9aEYDRuheijKCIFwTVIp+sd3ReWLe+VFyNIh8qWNUqfqr8NagKmF/tmnFNQj89fu2nR/OARHwAdlZeTJiIDwvQnmatmk4SZiEpzZ/PWYlcSg8GSmwwQ8yG8IfCsPuECeKM+EZBkN9u4bbvHwI796r8Kw7McWWrlqs4Aj317fw5MTCvnsQrC7h2T2XBR90XVwUb8CV7HJaXBTpeKW0DG28UdDmdVZcFJsaG1AtBm6QQrXh79cPqkukn27bXD2pfn92+frLXW6v3NxJ/Xr9YWs1dFO0VP20/sLqVu1RaLn1kjqSMWwk+yg7opooUCYSzTsimwfcbu1DzxItBO6aYnSqseyIaiNw13RXBUq0DrNDChg/8zWXVANvsOooUlVH8XbjPw6tVUdkPGBExVcdhWlorDoiWwsMqMiqozhsqo5iYxOnO3SrgUG1D0muYPZGFowTOgYwou1QdSRtvzoR5qojMoVAUoCfIzWy+41hLYPHdIOBYRCc1wCcT6GcTwF0PhM6GjB+9lF1RLYRGD8RVUeNu3nb8p7epVuMiamkB6bJFe2upiAjMFcdNW6mngBz1RGZABhXsVVH8tlpjGoZe04ztkoEArFKF3HkRbnaFoqSxJvmi9wLZ8toEQf+XH624TFm4palCXo2bqw6inCgUEJdzm4Bw+TtOpADVhDEYiA0nf+LTKdljl2VGT1FXW3JCSrgoDunsowYiDVMRMprLh5iRGHZw9E6vWNWDoc7OIwU2FVkwFxkYpjoQEasIO72byLj4XBWPoTL7iNZbFLGqF7zjyxpIyc4wveB8xxIXjDhxcK+eRCsrv2b7rks+KA3V6WvMj9ZLXxvFforL54nuZct8tybL5exn0SrqR9vA4RjNamNIFJNxtjRgBG6V5OMIAjXBFWT168eUp9W+0Rqv+Z++WSzDaQuuRyUn5QflV+UX5Yfl5/KX59ta9rvTDwRDMqPdANyyDogAj4gO6tORgyE5+1FdTKisKhOf6hWDK+jHLOiOBSejBTY8AeYjmSoX/wYsYI4E55ZNsxMwpOTD+HdexWecS1WYovw5ARHuL++hScnFvbNg2B1Cc/uuSz4oJXytAnKvguFYh2flJLCwpcK8yFVmLkYiQgtFCJa3PYY/7tQiDqSMWwkeykUIpooUCYCzDNeIaWz+4hsN3DrFCFsjRVERAuBO6BwvWqrICLaCNwB3VWIEq3D7HZCxs98cRHVwhssIVKdcuO03sW3N8kl4wFjbc8lRFRrgaEWW0J00SQ3tjTJJVsNDLd9iHMFszeyYJzQMYCxbpcSoosmuXFHk1wyhUBSgJ8jNbL7jWEtg8d0g4FxEJzhAJxPoZxPAXQ+EzoaMID2UkJEtREYQDElRBf9cc3v6V26xZigSnpgmqzR7moKMgJ3CdFFf1y7mzmjEwDjKrqESPXH1buYc5qxb/CmT2wsIUpwoFBC95s+jCCIZUFoou9g04dxQAR8QODJsA7jiBUDseqJyI3Nmz6MKK43fRhRHG76MFJgl54B0xH6Q6Fv6D5iRXkjtn04+RD+vY/Msskv6+arsaWRLis4wgGCkyJIEjHhxcK+exCsrm2f7rks+KDf5Op1w5aLlJ4pdjRghO6lJyMIwjVBpecO1euMoAIOurOkZMRAeNReJCUjCouk1PqCY1YOh3qSkQIb0yBzkUbGY+KMJM7kpK18nZMP4bN7lZN1t9XY0jmXFRzh/PqWk5xY2FcPgtUlJ7vnsuCDdl1FJHR8UiDaerelid/mewOqiIgWA7c1oQrv30IVEXEkY9hI9lJFRDRRoEwkmndENg+4SYpQr8ZiIaKFwL1OuCi1FQsRbQTude4qOInWYfY1IeNn6IsxIht4g7VC+a2TSPj1dn1mrxWi4gEjas+1QlRrgQEVWyuUXdQKGTu43qFbDQyqfUhwBbM3smCc0DGAEW2XWqFs7+pEWGqFqBQCSQF+jtTI7jeGtQwe0w0GhkFwHgNwPoVyPgXQ+UzoaMD42UutENVGYPzE1AplF7VCxvf0Lt1iTEwlPTBNbmh3NQUZgbtWKNu7OgGWWiEqATCuomuFsv3GqJax5zRj3+ANG2GsFcpxoFBC9xs2jCCIxT9oOr/Dhg0jqICD7pzKMmIg1iwRKa95w4YRxemGDSOHww0bRgrsqjFkLgwLjyNWkDdiv4aTD+Gy+0gWm5Qxr9f4Lb2xWcERvg+c50DyggkvFvbNg2B17dd0z2XBB12pySzJwnm6SL1ZlPpenCxXXj6PZ/JHIz9f</t>
  </si>
  <si>
    <t>5dNptNw6Vsdq0lD+I2xd27SjASN0riY5QRCuCaomr1eel78r/1h+WX5efuaVj9Rv8pOP5J++/Ee1DqGDPmSFFnDoXZUlJwbCu/ahLDlRWJSlubqcE8WduOSkwIY4wHQEw0w/HyNWEmfqMvB9o7xkBUT48D7lpahbpwpLG1xWcIQD7FlesmJh3z0IVoe8BMxlwQdddyMT9xrV6LQbWaLjlQLS2n0titq8zsqDDAuoB2SLgTuZUAX4Z1WOs35XVepUhTlP1SU09RU0r73yb+XTqq7ndflc/lkV6zxc/0r++flFAdGmDujpIJBfUj9UfqsjPiQTxzDiPsp4qCYKlIkA8+rCKE9GKlNh1BHZXOB+JkKJmsp6qBYCtyXhAtNS1kO1EbgtuatyJFqH2YKEjF9uKg+nGnhzZT0iVGU9qpWYqLv5iMBa20NmBIZDfG1PnKTG2h6ytcBoiKztEUFT2yOMDVTv0K0GRsQ+9LSC2RtZME7oGMAwt0Ntj7T96kSYa3vIFAJJAX6O1MjuN4a1DB7TDQbGQnBSAvBAhfJAhfJABdADTeh8wEjaR4EP2UZgJEUU+DQ+523Ly3qXbjEmupKemibbs/ubgozAXODT+Jp6AswFPmQCYHDFFvjIZ6cxqmXsOc3YSi2GfiRE6HthNl/J/HoVyUw7DLw0nC5n/jTJU3Wdg+Ix5tKWxQV6Pm0q8BEhDhRKqMu6LWCYzFsHcsAKgljOgybkj7dXvz65lIa3cu/X1dmaJ+uH6szMc/nHZ9UJn5fVJs6TugpoezFQ+WX5x/K/lZ+Vn5f/om4OGsg/PN5eH2S4LYhzxAR8xODZsg7jiBUDsZyJyaIjHclbrCQs2zky29aiHLOiONzOYaTALikDpiOU05HrSEasJM62c/I0TYaJaT+HkxARAPrIP5ssNKz3ACxNrVnBEQ4QnDpBsowJLxb25YNgde3ndM9lwQddadPVVH6+jDNvKqKF/N4w9aYrEXvxNJgm8jN/sVzduwltql1Vlto0wo4GjNC9NmUEQbgmqDZ9VJWdP6tU5kO12/NKSs/7699cSM1nmzPe1RnzF5Vk/c0gCLSe+ZCVXsDpd9aZjBgIN4vQmea6IUYUFqGp3Q4+ZuVwqDIZKbCBDjAXQZAZ94gYSZypzDAcCpPG5ORDOPJeNWbdNVVYOuCygiOcX98akxML++pBsLo0ZvdcFnzQlcacL2ZpEs8W3mq2CLw4i+dens1CL0vjJM+DOFhMb6IkPRlqFyqkxoyxowEjdK8xGUEQrgmqMf+w/m351eb6oUH5jdKV1yqPRv/hjnem7i1SK6Trd6UKfV1+rb7j4nKiqlpdRgb1MTbJT8aBEfCB2Vl+MmIgPDBcfqq7onQob7GisMjPVMdxzMrhUH4yUmBjIGAugijTV4eOWEmcyc9kmAgd3m1ePISL71V91q1ThaUNLis4wvf1rT45sbBvHgSrS312z2XBB+36AkttTJB6Ulj40uRam983oEKdaHHbY/xPVKFOJI5hxL1UqBNNFCgTAeY1FerCVqBOtLbtexkL1IkWAsvq4FLSVqBOtBFYVrerTCRahymhg4xfkJounqRaeIMV6qpJrUjVh6yuD7V3qiUzAsNhzxXqVGuB0RBboX7RqVZYOtWSrQZGxD70s4LZG1kwTugYwDC3S4X6Rada0dGplkwhkBTg50iN7H5jWMvgMd1gYDAEJyEAD1QoD1QoD1QAPdCEzgcMpb1UqFNtBIZSTIX6Rbta88t6l24xJrySnpomu7P7m4KMwF2hftGu1u5rzugEwOCKrlBX7Wr1fuacZmyVIqSLaJGmoTfzA5lPz7K5NxNJ5gXzaZwskyCNw+1DZcylLYsJ9HzaWKGe4EChhO53aBhBEMt30IT8+qVB10vNPys/rq4P+qT8HwM/NG3AMHILODc859VhHLFiIBYhEcmwuf6HEYVlA8ZybxAjisM9GEYK7EowYDpkDi70uxQjVhRnmzCpMHalZeVDuPE+ssgml6w7mQpLV1pWcIQDBCdAkFxhwouFffcgWF27MN1zWfBBv8l15qmxztzaVE03GjBC9wqTEQThmqAKs+86c0Z6AaffWWcyYiDcbC86kxGFRWcmOo5jVg6HIpORAhvoAHOR+qGx0IeRxJnGtNWZc/IhHHmvGrNubyosrWpZwRHOr2+NyYmFffUgWF0as3suCz7oN/mejdRYZ55hRwNG6F5jMoIgXBNUY74J92wwjpiAj9jOupQRA+GaEbrUeM8GIwmLLLXcs8GI4lCZMlJgwyNgOhI5HaYaJEYSZ8rUfs8GJyEiAPSqTbNaz1i6ubKCIxxg39qUEwv78kGwurRp91wWfNDVvemXNJlRfP5sOf/5j37yY81AELWnaW0zt5DGUdwmNdWjm+3FSMrLJelagw/IBrcfNcsAA6Xjv0rheH+z/b1+UD4bVKrwq/L1+r31g4FUkq+rD1IjSr24Waesvv2iIF0HKOVg/oMRmfKahzRj7uYgNwWqiX9LfohMHpEKEeMh4IU/yvJTZfmpyfJTuuUCbzm84EcaPlaGj02Gj+mGw18PuiPelBRKgMIEUJABrlWJdQDgnpczZfWZyeozutVwt48sDpNGnyujz01Gn9OMrh6We03Ictj0IzQVgCW2JidxlBgHH2YuOX6pP+ksPiBb3HbuOx6p+oMMQi9kVHq3WsV4LiOV2kuTgeyXMpC9kGHsF/KvNl+qItkLGcceVN/57OJQlfy2h+Vfq5P6D9T6yEB9m/wH76uSsOoL6/vyx+XXnpXfVAsm71YLLtXR/upf/3agDu63qsmqL2vDp25ID8lD2g41jGe2qCYKlIlE847I5rVTE75DWlQLgZXlqPUW0yEtqo3AyvIdF1Ko1rXVwY6HtFIxzHUGjsgG3twZLZkMyg/h9nBE4luPZ5HxgKGVcDwrTIzHs8jWAiMr8nhW4jfHsxJjz7M7dKuB0XW3vKleUkr8vZEF44SOAYxohMypPjIhbb86EebjWWQKgaQAP0dqZPcbw64lUGSDgWEQvDoHcD6Fcj4F0PlM6GjA+NnHySyyjcD4iTiZ1bibty3v6V26xZiYSnpg6hXPDldTkBGYT2Y1bqaeAPPJLDIBMK4ik2/17DRGXcu7ScYqa6dBls7y1dRLkzj04iSae7N8mnpLX/jxLEnyOJhveIwp+TvTvmsajGmuTMztTVKugUIJdcm7BQyTwOtADlhBEFta0Lz+C3VRiroMpUnhq+KFS3n54PR4cGd0/O/PBqqcQd2aJ3/gt+sPNt/4qPy0/HxTznD3h3cGua/fXT5kHRcBH5edM19GDMTGHSJDNlbUcqIwlS5ok/1jVhJ3lQucFNjNU8Bs5MHQz3QkI1YSZ5ULmTD2e2flQzj5PtLLJskMtnvdiaVTJSs4wv2BMyNIJjHhxcK+ehCsjroFwFwWfNCV/lwul9PlLE281WKeebGfLr1ZOvO9IM6Wwk/TXGRdZQ08+tNQ25CE2NGAEbrXn4wgCNcE1Z/GmwGk335nO8XXtSQjo4Az7qwlGTEQzrQXLcmIwqIlzbcAcKI4FJOMFNiIBpiOIBhGmXZCRqwoztRk6FvkJCcgwmf3KifrFmWJpd0cKzjCA/YtJzmxsC8fBKtLTnbPZcEHXZXB3mpUlPNKolDHKwVjZOXN2rzOKokMtU8HZIvbHmTHSqLPrywudpS90guC6gucw+0FzuuHulE5JI9KDBuVXoqBiCYKlIkA89QAy6H+1frBrUF1j8Jf5aA/VMvAmllUzVheVpcwqFNvz9cfyO99sH5fHYyT07j+UE6inLzng805uvWvyydyil+XL3RjcEQeA+BWK0IDGyuOiBYCd0zh0tZWcUS0EbhjuqtmJVqH2R2FjJ/Bg47IBt5gxVGsKo5Evekf2SuOqHjAEIyvOAqj2FxxRLUWGIGxFUfRRcWRsWPaHbrVwCjch4ZXMHsjC8YJHQMYNnepOIr2rk6EpeKISiGQFODnSI3sfmNYy+Ax3WBgGAQnQgDnUyjnUwCdz4SOBoyfvVQcUW0Exk9MxVF0UXFkfE/v0i3GxFTSA9Mkl3ZXU5ARuCuOor2rE2CpOKISAOMquuIo2m+Mahl7TjO2UtqrzE9WC99bhf7Ki+dJ7mWLPPfmy2XsJ9Fq6sfbV9WYulvWMujpu7HiKMaBQgl1Sb4FDJPo60AOWEHaqsM2Q8D8//qOj/q0OlKk8sf76roUldyvH6j88BN1Mcr2TpSPy8+2m0N3Jp4IBqZLUjgHRMAHBJ5X6zCOWDEQi6OI1Ni8PcSI4np7iBHF4fYQIwV2hRowHcEw08/HiJXE2e5QlhnviGblQ7j3PhLLJr2suzsmlk6drOAI/wfOiSA5xIQXC/vqQbC6Noe657Lgg97c37eIUpHEM28W+wsvXuTqrr9lLH9UhGIlpqn8T9y7CeVp2joS2NGAEbpXnowgCNcEVZ6PLu87faPu7Ks2LjZtKTdf/aLpG6o2mV6o3adH5ad+1Ru+o76dcSwEfCx2Fp2MGAin24voZERhEp3aZ+uYlcSh5mSkwAY+wGxEQ/0SyYgVxJnkTINhKnR8t3n5EH69V8kpapliaXPJCo7wfn1LTk4s7JsHweqSnN1zWfBBb67luxSWjaKy53v5tN5IqsnECpq3QU2FSH3fyqd1Lgdkc9vP2e538j2+JP1MNwUlPxiRLXZ9v57q/ZzGJtdGhYjxEPDNlO39eumtU5Plp3TLBd5y+CbK5n699NbYZPiYbjj8Uad71O0OrerWawAoyADs9+ult85MVp/RrYa7b+SG2+Z+vfTWucnoc5rR1cNyz20MMu6mpTaA2DeOOtheYhQyVsMSDYa/nNA49K9Vk4Dv8HfDXlm8kN+gA5UxLFUxjEjrOoZlKoYFphhGhXARwzIVw/SWn9ItF3jLUX5prAwfmwwf0w2HvyY7x7BMxTA9QEEGYI9hmYpheqvP6FbD3T8phmUqhumNPqcZfSmGqVDg7GRHZLmKxnahexyHxsGHmUuOY6bDywdki9vOfceTHb9fP6hi19NtOceT6vdn7UV28pEOQxjcnPSo4uQ/l4/KTzZf2PwH178eDkJ15OCVbuQOySPXjiicpz+IJgqUiUTzjsjmtZfDGA9mEC0EFpbC1/dtBzOINgILS3dduSdahykiBYxfFAxjnYEjsoE3eDAjV0rXr2ujM/vBDCoeMIISDmYIy1WwVGuBARR7MCO7OJhhbONyh241MIjulh412xjZ3siCcULHAEY0QoLUVExne1cnwnIwg0ohkBTg50iN7H5j2PU8iWowMAyCd4QAzqdQzqcAOp8JHQ0YP3s5mEG1ERg/MQczsouDGcb39C7dYkxMJT0wzS6b3dUUZATugxnZ3tUJsBzMoBIA4yoyx1bPTmPU9fSaYmyVCARilS7iyIvyZeDFUZJ403yRe+FsGS3iwJ/LzzY8xsz7nWm/5XGbrNaUf+c4UCihLke3gGHydB3IASsIoowCmr7/RebQqrnLS5mLbw9m/Er+8ZW6h6HuXKsDPWQFFXDQnVNZRox2nLdgIFJec+0bIwpL7Zs2dz9m5XBY+cZI0dYDFgponp2EQ20MGrGCOKt8CyPzTVycfAiX3Uey2KSMeV0tlVvSRk5whO8D5zmQvGDCi4V98yBY1rmcQOay4IN+U4/5Rua9kR/KNBc7GjBC52qSEwThmqBqkv+YL+eACPiA7Ko6OTEQnrcP1cmJwqI6zcd8OVHcCU9OCmz4A0xHPEwNN29xgjgTnpZTvqx8CO/ep/BM/a1YSS2t61jBEe6vZ+HJioV98yBYHcITMJcFH3R9BWx8r9GTTguFTNLS2kEhNnfyhpmLkYxXC4ViU9Er1WLgHidUGz5WZ2yr6h3VQ2r9oeo9pSTitgdVfS/slZoh+TfvS/W4aRKtFiXllx5y9Ixulw+pW0kHyS1hqSKiDmsMG9Y+qoioJgqUiUTzjsjmAbdPEeLWVEVEtRC4CwrXrJYqIqqNwF3QXcUo0TrMjidg/MxVRFQDb66KKA1VFVG03chPA2sVERkPGF7xVUQi9I1VRGRrgdEVWUWUBk0VUWpsqnSHbjUwwvahzxXM3siCcULHAEa0HaqIpO1XJ8JcRUSmEEgK8HOkRna/Maxl8JhuMDAMgpMcgPMplPMpgM5nQkcDxs8+qojINgLjJ6KKqHE3b1ve07t0izExlfTANImj3dUUZATmKqLGzdQTYK4iIhMA4yq2ikg+O41RLWPPacYqa2e+yAM/W3pJMl968VQkXp4mwpvnYbyM5/4sm93Evo/xetc0xIFCCXUJvAUMk8TrQA5YQRArg9Dc/i+6ZP5rmbl/L9P211WC/nC7vVP+uWoM8kv561fy17ubv5Zf2zahro70PC4/Lh951ebQR+Vn5R/kxz+VX94aRL5pH+KQdcgEfMh2TooZMRBLo4jk2bwzxIjCsjOk9SrHrBwOt4UYKbCL05C5CMUw0ZGMWEnc7QsNI6HDu82Lh3D+faSdTfJZd5NLLZ0BWcERvg+cMUEyjAkvFvbNg2B1bQt1z2XBB725/DXJwnm6SL1ZlPpenCxXXj6PZ16UR36+yqfTaLl1rI51qWnTKMKOBozQvS5lBEG4JqguvV6PVP6u/KNUlZ+Xn3nlI/VbJTEflV9Wt73qoA9ZoQUcemdlyYiB8K69KEtGFBZl6Q9DoUM5ZkVxKC4ZKbAhDjAd6dDUd5oTxJm2DHzTFsttXkCEC+9VXUa1IrF0r2MFR/i/vtUlJxb21YNgdanL7rks+KA397zealSVUT72fsWeSTnGVlLRJjWVG/V/xZ7W4AOywe1HrY8r9p5XxT1MV+yl8Q9GZFrHV+ylwuQUqfbHePvh+zGb2/UMRp/SjRZ4o+FbMNXFegabx3Sb4e8F3QNvt3b1thdk27mv0zMYfEY3GO7lkftz1U16BnvPafZe8vLKbIe1sebtN2HlSI3jDjOXHKlMFh+QLW677x1rYz8vX1xuU6MLS8+2tauXA1PPVbDqP7HZo3s6CFXB7Uv5F4bT/9SBa8cNzupXookCZSLRvCOyecCyH8Qyi7H6lWghsHoHvnpiq34l2gis3tl1WYRoHaZSBzB+lupXooE3WP2aqOrXtC5AE/bqVyoeMIDiq1/DxFL9SrUWGD+x1a/iovrV2HPlDt1qYAzdLf9plojE3siCcULHAEY0QhrUlKWJvasTYal+pVIIJAX4OVIju98Ydj0vohoMDIPg1TaA8ymU8ymAzmdCRwPGz16qX6k2AuMnpvpVXFS/Gt/Tu3SLMTGV9MA0K5h2V1OQEbirX8Xe1QmwVL9SCYBxFZldq2enMep6dk0xttKIoN5giseYeL8z7bvKoPqTDlSm3wkOFEqoS9EtYJg0XQdywAqC2KKCZu+sLWY5x0LAx2LnbJcRA7H5hsiKzcUHjChMxQfaZ+uYlcRh7QEjBXYDFDAb+TDWrreMWEGc1R5YWsyy8iH8eh8ZZZNXJvV2dWLJLTnBEd4PnAxBkocJLxb2zYNgWedyApnLgg/6zb1oL7TchpJiRwNG6F5yMoIgXBNUcjq4aI9xQAR8QHbWnYwYCM/bi+5kRGHSncaL9hhRHApPRgps+ANMh+WiPUYQZ8LTdtEeJx/Cu/cqPNNarKQW4ckJjnB/fQtPTizsmwfB6hKe3XNZ8EFval7/70tKxagte6161S5KSEmZWTmzNqebiletsQdkY+FVfVBF+Gn5efl4IEXe801tz6bk9b+o6/bKv5bPdeZLkZepGlYig+sa1vzWSez78kMk5AehPiSx/JDmJu9HBYvxYPDtlm1xa37rVNGcKppTRXOqaE5NNKd0GoGngW+9bKpe81tjBTNWMGMFM1YwYxPMmA4Df3Hoznm715vfKhRUoaAKBVUoqMIEVZCh2Otk81tniuRMkZwpkjNFcmYiOaOTwAMGcotvU0Cb3zpXIOcK5FyBnCuQcxPIOQ2ketDuuYyExh293Gp+bpwHsLWkWGispiWaC3+podHwcXWR6wOdmTLq5SrqEW11HPUyGfCiXF9ickKHcBDhpOWnJstP6ZYLvOUoLzNWho9Nho/phsMf8l0jlwQoTAAFGYA7Skmrz0xWn9GthjtuSkSSRp+bjD6nGX0T0ccUfzLr5e7CN4462F5i/DFFIKrB8JcTE4G+Kb/eloE8vTjY8bI6uVH98ZuBugetug/tw+q8xrPN11+s310/UEcRy2c6zEOJKSMYldV1BAtkBMtiQwQjQ7iIYIGMYAbLT+mWC7zlKK80VoaPTYaP6YbDX5KdI1ggI5gBoCADsEewQEYwg9VndKvhzp8UwQIZwQxGn9OMVlZvH3KHJxOt7YUz6w2oIjQOPsxcchRTnTt0Fh+QLW479x1PJv5XtZNc7Stvqxufl0/Wv6yO0n9dvhqUX5XPqgCnotcrdXCwah3812bh8TsZyN5XUe1ZdUyxiWzrh/LLf7cNiNttanU08ZX80sttieTFgf1b1UlHdb7x1ZU7Q5+rVsUDdWT/tepjLFO+X8gfqI44ah/oQ/KwtsMN47lFqokCZSLAvPLpcP3ecP1BPX1Pq2mqp1Zn/BHZ+PZmUg+nGrVL9m+RLWxvkXOeaqTaCDyVseO+N9W6tn7Y8VRjPMwSnYEjsoE3d6oxUz09svpa/cze04OMBwy++FONcZYFwniukWwvMPoizzVmF109MktXD7LVwAi8W25VlwFk6qp9M8YJHQMY8QjZVX3gKLvo6pF1dPUgUwgkBfg5UiO73xh2PcmiGgwMhOCKCoD7KZT7KYDuZ0JHA0bQPs41km0ERlDEucbsoquH+T29S7cYE1VJD0xdpdLhagoyAvO5xuyiq4fdzZzRCYCRFZmgq2enMep6bk4xttLafupnaRZ6cRIvvCBY5l7mL1PP94UvEhnKc7GNvMa0/Z1pn0Xm29TdmLyHOFAooS7Bt4BhknwdyAErCKIMEZr7f7K5QG+wadp55VIh1btDfvKiycS3Kfx3MiF/vb3M6EP55/ov/FuZuZMm57AI+LDAE2MdxhErRlsVWDAwKXKoI3mLlYSl0lzrOI5ZOdyVmXNStMWDhQKaloexvlhyxArirMw8SmPj3cqsgAgH30dq2SSYdbeHzNK5gxUc4fvAWREki5jwYmFfPQiWdS4nkLks+KAr7ZmKZDabpXMvSpex+t5Mfu9ievPaUxsKpfaMsKMBI3SvPRlBEK4Jqj2/2HZ7/81ASs1n1aaSOu0o9adX7UbcX39Q6c6qZ9ynkd4jH7JSCzj1ztKSEQPhXhHS0niKkROFR1umxl0aRhSH8pKRAhvjANORhYnWVY9YQZzJy8wsLjnxEB68V3FZN3vILI07WMER3q9vccmJhX3xIFhd4rJ7Lgs+6OoQ460mmlX7Pk4Lj0z6MbYCm/tEw8zF6MKrhUeJ4XD+Adnktg/ZsfLoz2rZcXtpmlqAfFq+7tCCammy+qGH5V+lAHmuqxjafpcqu/1q++VNSe6LbQlTdTXG5uq29a+HaqnzvUGWqLKmV6r86fUg9weWpUzi2MWwseulvIhookCZCDCvHmQvS6rR/btB+b0X6XskHJHNBu6nIqStcdWUaCFwWxShWC2FRUQbgduiu0pRonWYLVDI+BkuYxyRDbzBwiKhCovUnelZqj5k6kNeb/TH9jojKi0w1uLrjIRIzVVGVGuBoRZbZRRfVBnFliojqtXAaNuHWlcweyMLxgkdI0ZiELb/472rE2GpMqJSCCQF+DlSI7vfGNYyeEw3GBgVwSkPwBcVyhcVyhcVyhcVyhcVQF80oZMCo2svRUdUG4HRFVN0FF8UHRlf27t0izERl/T8NFml3fMUZATuoqN47+oEWIqOqATAMIsuOor3G6Naxp7TjFXWzhZR6K+mqTdbxrEXR1HgTUW29HKRBdFsli/DbBuIjSm7ZRGDnrYbi44EDhRKqEvuLWCYBF8HcsAKglg2hKb9/6LPzKub0lMvCC25NyOogIPCE2AdxhErBmK1E5EQm/d6GFFY9npUbyZTLREji8PNHkYK7JozYD6yZBiKTIcyYkVxtt0T+tkw0i423OYFRHjuPlLIJpEU9SaBpRUXKzjCBYKzH0h6MOHFwr58EKyuDZ/uuSz4oCtRGU/9PE/8wMunC+HF89D3smUy85araCHCaRAks8W9mxCVpt2gBDsaMEL3opIRBOGaoKLycfl6/e76PSkn1R7QN5e3kSphWX4qjBVEjKQCTrqzqmTEQLjUXlQlIwqTqoy0/uCYFcWhqGSkwMY1wHSEaeKHQ5HoYEasMM5kZToUpioiTjyE5+5VVNZ9WzJLDx5WcIQH7FtUcmJhXz4IVpeo7J7Lgg96czxSiOksmCfeLJ7L740XKy8L0qkngihcxPkiSLOtb3UsKrV5ohSV1ovhdaMBI3QvKhlBEK4JLiqfre+r9cltPx11wdH6g22FUfWV8pW67EgdgNQBH7ICCzjwztqSEQPhWRHa0ng3ECMJk7Q0L1gysjjUlowU2PAGmA/rgiUjijNlGchE2VyizkmI8OC9isu6N0tm6bPDCo5wgX2LS04s7NsHweoSl91zWfBBb1Ysg1Xqp7PcS4Nl6sWBlKRZsgq9dLoK80UiVmK1vHcT4jLWjYYUlxl2NGCE7sUlIwjCNUHF5SfbIvcng+o2DXUx5utKXFYHHr+p1i+/X/+yupex+mK1jpntBb5f7ZDLT0LfuFPOOBYCPhY7605GDITTRehOdd3p18OBfl7eYgVikZ8m6cnI4VB6MlJggx9kLsxV64wg7oSnP4xNspOTD+Hbe5WdWS1VMovs5ARHeMC+ZScnFvbNg2B1yc7uuSz4oDfXsa+y+SJbTL0oXkVeHGapN4sWqefPFmEwDRYb53EDslPoRkPKzhw7GjBC97KTEQThmqCy83pf8e3i5uHyp8uf/ejnA9VHfBCkOthDVlgBh91ZVzJiILwqQlea98oZUVgUpblnOCeKQ1HJSIENbYDpCISUXdoJGbGiuJOVQTIMTLqSExDhvHvVlXmtRXKLruQER3jAvnUlJxb25YNgdenK7rks+KA3bcNvuW4aPjRetZHbexWJNqnpqo3+m9Vp8/IDssHtR233ZnW6uzaudqJTq45N9zodzqHE+cGIzOS4KV2umtLlicH/kSFiPAT8aOGmKV2umtIZLD+lWy7wlsOPFFZN6XLVlM5g+JhuOPxloLvdzfHlXDWlMwAUZADupnS5akpnsPqMbjXcySOPn1ZN6XLVlM5g9DnN6OphudcEKId3QxmPmOb2C/xT4+DDzCVHq6HhJv4DssVt585wNZQpXD2pWsd9X3Wf+0ZdAiX/9Fx+y7Mr99mXX7cWPqovf1998kz+1fvqO6v/1vNtadfz8m+qY92zqkndq82/sOlJt7maavPzL6tP1V1Uyoq/yf/6e9V1VJv/wPrD6pCrKZ4SB7sdhBjvkqKaKFAmEs07IpvXTlH47oyiWgi81QK+7mK5M4pqY3tRhefOKKp1bd3AdmcU1cCbuzMqV83o8kh9iNUHsb2iJbe3pSODAsMv/rqoIAhMxWr/QDcXGH6R90XlF13pcktXOrLVwBC8W3JVrzLlqlWUGeOEjgEMboT0qr65Jb/oSpd3dKUjUwgkBfg5UiO73xh2PcuiGgyMiOAFO4AfKpQfKpQfKpQfKoB+aEKHBAbVPq6KItsIDKqIq6Lyi/505jf2Lt1iTKAlPTr1cmiH0ynICMxXReUX/ensDueMTgAMschcXT07jVHX03SKsZW4zadpEAjfi/3FyovDaO5NxTTzpn6eZkEyTZPpfMNjzODfmfZdrBCasmKZx4c4UCihLte3gGHyfR3IASsIYr8LugzwqMm+n68/qA5jyURb5d2XUnGVratuIs+qKtn31GdVpWxxHAiR+/5d9Yn8SZXkq3Na8rPYD9fvVx8sPes4h0rAh2rnDJkRA7HR10cmzUjCUukgM25tGc0xK4q7SgdOCuxmK2Q6/DQahloPP2JlcVfq4IfRMBU6wtu8hAjf30f+2WShdbuz3NK6jhUc4QLBqRMkwZjwYmFfPwhWR60DYC4LPuhKlob5dCYVQ+SJWRx5sfxJL5tNQy+LkyTMfBEv0uW9m5Cl2ogoZWmEHQ0YoXtZygiCcE1wWfpSys1L2z/Vwa1aXQ7KP1fK9Jfy16+utibZtFD+Xm1mPS4/Lh95qti2/Kj8rPyD/Pin8kvd8ByyDo+AD8/OUpQRA+GHEVLUWHXLicKkRbU+5JiVxKEUZaTAxkLAbKRhGAwTHcqIFcWZEk2GofaOhNu8eAhf36sMrRuj5ZYmd6zgCPfXtwzlxMK+ehCsLhnaPZcFH/RGhgqxDGdL4eXzWeDFM6G+bRHKn4riIMyCeZZvPatjGRrpRkPK0Bg9GiBC9zKUEQThmqAy9L9eKjZ6Mij/u9Skf6sWTNWqaPnFURRVC6FBpNrkqWqqJ5UefU8Hf8gKL+DwO4tMRgyEl+1FZDKisIhMfxgKHcoxK4pDlclIgQ11gOkIhW9YDRyxojhTmXE6jGMd321ePoQv71VmxrU0sfRpYwVHOMC+ZSYnFvbdg2B1yczuuSz4oDe3oK4yP1ktfG8V+isvnie5ly3y3Jsvl7GfRKupH2+jhGOZqX2lpcwU2NGAEbqXmYwgCNcElZnXbwxQn5bPt4Xz98snm0L7zeLmJ+VH1aLmx+Wn8tdn28sF7kw8EQzKj3QDcsg6IAI+IDtLT0YMhOftRXoyojBJT9OtApwoDqUnIwU2/AGmw3arACeKM+mZZcPMcKkAKx/Cv/cqPetOQLmlqxMrOMIB9i09ObGw7x4Eq0t6ds9lwQddXSpwqxEqSlE6Palp2kpPrLx5m9fZSc3IeFKTaHHbg/Cc1Hwp9aGUjOtfKH3Y71nKW32f99SN7yF5fGPY+PZyOJNookCZSDTviGwe8CgKQud23MpKNRR4nASuYm1nNIk2Ao+T7CpPidZhjo5Axk/+1/T+ckQ28QZPaabqbGamPuT1wajEfkCTygiMuvgDmlEUms9nUq0FBl3s+czk4nymsTXRHbrVwMDbh2xXMHsjC8YJHQMY33Y5n5nsXZ0Iy/lMKoVAUoCfIzWy+41hLYPHdIOBQRGc+wA8UKE8UKE8UAH0QBM6HzCW9nI0k2ojMJZijmYmF0czjS/rXbrFmPhKemqapNLubwoyAvfRzGTv6gRYjmZSCYDBFX00M9lvjGoZe04zVlm7zNPUz2Tenoh5purlZ950mvhenK+WWRZPl9liteExpuyWNQx62m48mpniQKGEuuTeAoZJ8HUgB6wgiFVDaN5vr4HvvwSecXQEfHR2TokZMdoKwYKBSJ3NW0SMKExbRKbTmIwkDneIGCmwq9SA2cjCbJhpJ2TEiuJsh8hSAs+Jh3D1fWSaTb5ZN17LLU30WMER7g+cJEHyiQkvFvbVg2BZ53ICmcuCD/pNLoE3bx9l2NGAEbpXoYwgCNcEVaE9l8Azwgs4/M4ikxED4WV7EZmMKEwi0491KMesKA5VJiMFNtQBpiNOh1GinZARK4ozlWkrgefkQ/jyXmVm3WgttzTNYwVHOMC+ZSYnFvbdg2B1yczuuSz4oN/ke+hC40nLHDsaMEL3MpMRBOGaoDLzRu+hYxwqAR+qnUUpIwbCJyNEqfEeOkYSJk0aaDdPjllRHGpSRgpsXARMRxCpc7KmKiVGFmei1H4PHSchwvf3KkvrPm25peceKzjCBfYtSzmxsK8fBKtLlnbPZcEHvem5d0mPGYVnz0339AubsW/txJT4bVBTXXzfLfe05h6QzW0/Z7s33Puiqkj/bv1AZ+ihNPQHI7K1blvpxX5w6yQOhd6t0SFiPAS8vqdqpacsPzVZfkq3XOAth9f1qFZ6yvCxyfAx3XD4Y073plXloAIoTAAFGYC5lZ6y+sxk9RndarjrRtaAqVZ6yuhzk9HnNKOrh+We2/hjKPCSeFaAwDjqYHuJEchwMItsMPzlhMagf62WLdSJqKfrB+WzQbVY8VX5ev3e+sG2BkvfAK/6TUYvHaCMXYGKXURK17ErlLHLF+pDLj8EkfqQqnhmkOl0MBfxLJTxTNKcKppTRXOqaE5NNKd0GoGnQfmtsYIZK5ixghkrmLGCGZtgxnQY+Ku1c9wLZdyTUIWCKhRUoaAKE1RBhmKPhaGMhZLkTJGcKZIzRXJmIjmjk8BDCyk+hjI+SpBzBXKuQM4VyLkJ5JwGcinmOD3UbG5bI8mtHJFxQmDmkuOmJXYSLW4HlR0PNT9WFctVEHyyfjhYf6gOMqsKk+pA86bWpA6R6g+/kMHzudockJ/I357JLz3cfko8qFxdmlN95eX618OB/PHXg8A3bhKQx60ds/gOK5NNFCgTieYdkc1rL7ztfljZsO9AthB4sgq+n2A+pUy2sb1ZwHJKmWxdWz7seEo5FoYzymQDb+yMcuwrQe3Hm8OBKtRajifT8YDxE388ORaJ6Xgy3Vpg+MQdT5bm1MeTt8Oss/oO3WpgCN0tKdtumEgr90YWjBM6BjCiEVKw7ZFBZfvViTAeT6ZTCCQF+DlSI7vfGHY9w6IaDAyD4L0ngPMplPMpgM5nQkcDxs8eTibTbQTGT/jJ5At387blPb1LtxgTU0kPzHY/r8vVFGQE3pPJF26mngDjyWQ6ATCuIrNu9ew0Rl1PrinGKmtnvsgDP1t6STJfevFUJF6eJsKb52G8jOf+LJttX1Vj3v3OtN9ivc3vpuw7woFCCXUZugUMk6XrQA5YQRAFG9Dk/S+abL38Wibo38vsvDqHvH64vZbWfEy5Svxtx5RvDSLfdG7hkHXIBHzIdk6KGTEQFSuI5Nl0koQVhaVqT1+yx8rhrGSPlQJbMwSZi8zX30o+YiVxVrCXDSOhw7vNi4dw/n2knU3yuW3xtP2DDvyEFxzh+8AZEyTDmPBiYd88CJa9Wg8ylwUfdKVLsyQL5+ki9WZR6ntxslx5+TyeeVEe+fkqn06j5daxOtalWgEudWmMHQ0YoXtdygiCcE1QXXq9j0L5u/KPUlV+Xn7mlY/Ub5XEfFR+WR0c0UEfskILOPTOypIRA+Fde1GWjCgsytLYposVxaG4ZKTAhjjAdATSUxvadLGiOFOXge8bNllu8wIinHiv+jKuNYm5TxcvOMID9q0vObGwLx8Eq0tfds9lwQd9k80SQouCFFZe0eZ1VldkapZAtrjtQXasK9ItTUILiVQrBVWQtKnnrRsavFILldUnT3uuNgoGlnIj4nDGsOHspdyIaKJAmQgwrx5Xz1y/dUS2FrjtipC5xuojooXA3VO4erVVHxFtBO6e7ipLidZhdkoB4xfFsf4izBHZwhssP0pU+ZGq5/ezugxA2GuQqIzAWIuvQRJpZq5BoloLDLXYGiRxUYNkbB51h241MNz2IdYVzN7IgnFCxwCGuV1qkMTe1Ymw1CBRKQSSAvwcqZHdbwxrGTymGwwMhuCMB+CBCuWBCuWBCqAHmtD5gKG0l0Ikqo3AUIopRBIXhUjGl/Uu3WJMeCU9NU0qafc3BRmBuxBJ7F2dAEshEpUAGFzRhUhivzGqZew5zVhlLWxzSPEYE3XLygU9WTcWIiU4UCihLqW3gGHSeh3IASsIYq1wl2zfeSES45AJ+JDB02UdxhErBmKxFJFHm7eLGFFYtotMhUiMHA73ihgpsMvVgLmQybspd2cEcbZTZKlD4sRD+P4+Us8mAU3qvQVznz5ecITrA2dNkARjwouFffEgWF37RN1zWfBBb2RpNJsGWeB7UZDI7w2CzMv95cybL8N8IeZZ5Kfb+XYsS027SCl6NECE7mUpIwjCNUFl6eZwu5SaamNou4O0/mCzh6Rupq2Kj6TY/DTR4R6y4go47s6SkhED4VcRktLexZoViEdYDvWp+TErikNtyUiBDXGA6YiSYJjr9deIlcWZvAzEMNU6tdu8fAgn3qu+TGtNYu7JxQuO8IN960tOLOzLB8Hq0pfdc1nwQb/Jde6mZgmxn2FHA0boXl8ygiBcE1Rf9lTnzggt4NA7q0xGDIR3RahM88IlIwqLvrTUuTOiONSXjBTYEAeYjiwZBsY6d0YUd/LSVufOCYhw4r3qy6zWJOZmXLzgCA/Yt77kxMK+fBCsLn3ZPZcFH7Sqc7+1UVVO69tNyjG3ciZtTof17dq11AOyxcCCO6j0+5+kvv31+r1BENwSVYX7ttw9sZW7E0c3ho1uL+XuRBMFykSAeRfl7rGl3J1obdvfM5a7Ey1sC1nWcneijW2FylTuTrQOU48HGb9AO3ojsn03V+we+OryetWMJQjrUtPcXuxOZQQGXnyxexLl5mJ3qrXAuIstds8vit2NraDu0K0Gxt4+FLuC2RtZME7oGMAgt0uxe753dSIsxe5UCoGkAD9HamT3G8NaBo/pBgNDITjtAXigQnmgQnmgAuiBJnQ+YCDtpdidaiMwkGKK3fOLYnfjy3qXbjEmuJKemiaftPubgozAXeye712dAEuxO5UAGFzRxe75fmNUy9hzmrHKWlgFkuIxZu2W5Qt65m4qdg/s/a6ugUIJdfm9BQyT4+tADlhBEAuGu6T+rovdOYdMwIcMnizrMI5YMRArpogs2rhnxInCsmdkKHbn5HC3YcRJ0VYWFgpw6i5iQ+7OCeJsu8hc7M6Kh/D9faSedQIqU4fNBsPmDzrwE15whOsDZ02QBGPCi4V98SBYHZtFgLks+KDf5GJ3Yx/twN5STjcaIEL3spQRBOGaoLJ012J3TlwBx91ZUjJiIPwqQlJ2FLtzAvEIS2OxOyeKQ23JSIENcZDpCMRQOx8jVhJn4tJS6s7Kh3DhvarLoFYkgUVdcoIjvGDf6pITC/vqQbC61GX3XBZ80JW6TFaZn6wWvrcK/ZUXz5PcyxZ5Lr93GftJtJr68c0sehoKloIQOxowQvfqkhEE4Zqg6vJ6qbv6VIrNp+Uz+Vf3yyeb4iSlNAflJ+VH1Xrmx+Wn8tdn29XQOxNPBIPyI92AHLIOiIAPyM76kxED4XkR+tO8pMmIwqI8/aHa3b6OcsyK4lB5MlJgwx9gOoLEKDwZQZwJzywbZoYaeFY+hHfvVXiGtVixNLNlBUe4v76FJycW9s2DYHUJz+65LPigtzXw6jl2WgMf6zilpIysnGmb02ENvFYEH5AtbnuO/4Vq4JMrNfCh7cp36ujGsNHtowaeaqJAmQgw76IGPjXXwFOtbft7vhp4qoVtFctZA0+1EVi6t6s0JVqHKdODjF8Qaqd4RDbwBovgY1X/LtSHZFuCGkTWIngyIzDyEorgs8hYBE+2Fhh4kUXwQdQUwQfGDot36FYDg28fkl3B7I0sGCd0DGCU26EIXtp+dSLMRfBkCoGkAD9HamT3G8NaBo/pBgNjITjvAXigQnmgQnmgAuiBJnQ+YCTtowiebCMwkiKK4Buf87blZb1LtxgTXUlPTZNQ2v1NQUZgLoJvfE09AeYieDIBMLhii+Dls9MY1TL2nGasshZWmaR4jGm7Zf2Cnrobi+BjHCiUUJfgW8AwSb4O5IAVpC09bDO0Q+7vvAieccgEfMjg2bIO44gVA7FkikijzTtGjCgsO0amInhGDofbRYwU2EVryFzkfhrrSEasJO72i8xV8Jx4COffR+7ZZKB1O9nA0hqYFRzh+8BpEyTDmPBiYd88CFbXdlH3XBZ80G9ynVJsrIIX2NGAEbrXpYwgCNcE1aUO6pQYB0TAB2Rn1cmIgfC8vahORhQW1WmpU2JEcSg8GSmw4Q8wHUGS6XfaR6wk7oSnpVCJkw/h3ntVnqJWK5aOt6zgCP/Xt/LkxMK+ehCsLuXZPZcFH/SbfP4yNlbIJ9jRgBG6V56MIAjXBFWeO5+/ZMQVcNyddSUjBsKvInRl1/lLRiAWdWk5f8mI4lBdMlJgQxxkOoI00+9ejVhRnMlL2wFMTj6ED+9VXtb9DwNLL0tWcIQb7FtecmJh3z0IVpe87J7Lgg96WwevptNpHbzQcUrhmFo5szanwzp4rXs5IFvc9hz/C9TBb8rgIzn5mwr42LdVwBPHNYaNay8V8EQTBcpEgHlNBXwkLBXwRGvbnp6xAp5oYVvBslbAE20E1u3tKkuJ1mFq9ADjF2W53l2OyBbeYAl8pqrfc/khVDfCh0FdhZra6+CpoMDIi6+Dl/9Zcx081Vpg4MXWwacXdfDGDox36FYDg28fkl3B7I0sGCd0DGCs26UOPt27OhGWOngqhUBSgJ8jNbL7jWEtg8d0g4EREZz3ANxQodxQodxQodxQAXRDEzokMKj2UgxPtREYVDHF8OlFMbzxjb1LtxgTaEmPTpNV2p1OQUbgLoZP965OgKUYnkoAjLDoYvh0vzGqZew5zVhlLaxASfEYc3fLIgY9fzcWw9u71l0DhRLqsnwLGCbT14EcsIIglg13WQBwXgzPOGQCPmTwxFmHccSKgVg3RWTU5rIkRpS2QrCgIFJvHccxK4fDXSNGCuzKNWQuoiQypfGMJM42jSzF8Jx4COffRwLapKF1z9nA0j+YFRzh+8C5EyTDmPBiYd88CFbXnlH3XBZ80JUuhfUavgFdaiqGz7GjASN0r0sZQRCuCapLrxfDl78r/yhV5eflZ175SP1WScxH5ZdVdZIO+pAVWsChd1aWjBgI79qLsmREYVGW/jAUOpRjVhSH4pKRAhviANORp/q78EasIM60ZeD7hs2W27yACBfeq7rMa0Vi6XrLCo7wf32rS04s7KsHwepSl91zWfBBV+pyEWfzNM3nnoiyyIvFbOlNZ1HmpdN5EGaLeTaL43s3oS4j3Wj8MA7t7Zc0owEjdK4uOUEQrgmoLtf3y2dSWVaq8vvtQubr8mX5ev3BdjFz/WFrXXT75eqH6gXPF9X65zfyb+V3DcT6/e09nXVdTflcfecgGCbbr/9KlVWVT3RDeMg6hAI+hLtqVU4MhK9GaFVTXREnCYtUDfSbK8esJO6UKicFNlwCZiMOs6EwrINyojjTqmHoD4VBq7ICIgJCn1o1rBsqhpbmmKzgCP/Xs1ZlxcK+fBCsDq0KmMuCD/pNPpwpTHfNh/ZmTrp1YRChe63KCIJwTUCtuvPhTE5cAcfdWVcyYiD8KkJXdhzO5ARikpemw5mcKA71JSMFNsQBpiP286Gf6VBGrCjO9KXlcCYrH8KH9yov646KoaU7Jis4wg32LS85sbDvHgSrS152z2XBB60OZ16KzkpcOT2kqX1ppYAMbbyp3+Z1dkjTsPl/QLa47UF2PKT5+/UDtcZYPt3eBvek+v3Z5YOau5yz3BRuvr625PmsKu2sfvr76mfULXTvqy9V/+Hn7W5FoeVYJnUkY9hI9nEsk2qiQJlINO+IbF7bqfOdw6RaCDwyghKqpnOYVBvbKpTnHCbVOszxEMD4hZHwTe0vqSbe3EHMMFLHL+PtuacwtB6/JOMBYyr++GWYhsbjl2RrgSEVefwyDJvjl6GxOeMdutXAsNqHKFcweyMLxgkdAxjTdjh+KW2/OhHm45dkCoGkAD9HamT3G8NaBo/pBgMDITizATifQjmfAuh8JnQ0YATt49Al2UZgBEUcumzczduW9/Qu3WJMVCU9ME22aHc1BRmB+dBl42bqCTAfuiQTAOMq9tClfHYao1rGntOMVdbOxXKR+1nuzZZCePFsmXnZYhZ5/irMkmm4mM2mYsNjzMUtixP0fNx06DKMcKBQQl3WbgHDZO46kANWEMRyIDSh/4tMqGWWXb6UOfZT65HLr1QWX1Ub8R7B5BxAAR/AnZNkRgzE6igimTYWynOiMG0PaTcjjllJHO4OMVJgV6gBsyHt9Ye5DmXEiuJudygcCu0Dd5uXDxEO+khEm3Q0qncULJ1xWcER/g+cQ0FyjgkvFvbdg2B17Q51z2XBB/0m9yRKTMcwwxg7GjBC90qVEQThmqBKlb8nEeeACPiA7Kw8GTEQnrcX5cmIwqI8zT2JOFEcSk9GCmz4A0xHJKQ0S7UzMmJlcaY9LV2JWPkQDr5X7Vn3UAwt/TBZwREesG/tyYmFffkgWF3as3suCz7oqjLpklQxisufLec//9FPfqwZCKK2NOlKYSUN2qSmmiSzvRjJeLksKdIZfEA2uP2oWQYYKA3/tXxe1QFtytCfDaoSpa/UXe3rB9uVSH3ZUF22pAOUelD8YESmvOYhzZi7OchtaUGiSgvUHc+R0S1SSWI8CXwHR5l/qsw/Veafmsw/pZsv8ObDt2+k9WNl/VhZPzZZP6ZbD39b6H55u0GcqA1idT+vgaIgU1zb/eugwD0+Z8r0M2X6mcn0M7rp8HiA3PmTlp8ry8+V5ecmy89pllfPzr0moDksug2NW3yJlSMyzgDMXHJ0GxoOKx+QLW67/h2Lbv8gQ9QLGbOqw/3VgoeqhZVh7pcyzL1obgVQX6ri3AsZ5R5U33m5MPe99cPyr1Ul7oOqbYr6NvkP3q+uEdj2UaGV7uqDq25ID8lD2o5BnNW3RBMFykSieUdk84BFR4hlG2P1LdFCYO0QfDXGVn1LtBFYO7TrMgvROkydEGD8wkB/zG5ENvAGa29TJZCzuvwtsdfeUvGAoRVfeytNMtfeUq0FRlZs7W1yUXtrbAh3h241MLrullU1C07J3siCcULHAEY0QkrVFMUle1cnwlJ7S6UQSArwc6RGdr8x7Ho+RTUYGAbBa3cA51Mo51MAnc+EjgaMn73U3lJtBMZPTO1tclF7a3xP79ItxsRU0gPTrIfaXU1BRuCuvU32rk6ApfaWSgCMq8gMXD07jVHX826KscraaZCls3w19dIkDr04iebeLJ+m3tIXfjxLkjwO5hseY0r+zrTviobQlObKxDzFgUIJdcm7BQyTwOtADlhBEBte0Lz+C5mTq2z6xZWL/S7n5YPT48Gd0fG/PxvIv3xWfq0WAda/XX+w+cZH5afl55vChrs/vDPIfV+7Un/IOi4CPi47Z76MGG1ZYMFAZMjmwgZGFJbChkC/bXXMSuKwroGRAru1CpiNUOiD1ogVxF1RgzDePM3Kh/DxfWSXTY6Z1hvhlhabrOAI7wdOjCCJxIQXC/vmQbCsczmBzGXBB13Jz+VyOV3O0sRbLeaZF/vp0pulM98L4mwp/DTNRbZVZY7lp6nwIcOOBozQvfxkBEG4Jqj8vF5Qu62SlX77ne0UX5eSjIwCzrizlGTEQDjTXqQkIwqLlLTUyDKiONSSjBTYiAaYjkhdbqedkBErijM1GfoWOckJiPDZvcrJurVaaGmTxwqO8IB9y0lOLOzLB8HqkpPdc1nwQde3920fZOeFRCbBmFt5RZvXWSFRZCwkIlrc9iA7FhJ9fmVtsaMmll4PtLkf4OkglP9E1crkoW5UDsmjEsNGpZdaIKKJAmUi0bwjsnnATVCEPDXWAhEtBO5lwlWnrRaIaCNwL3NXOUm0DrNvCRi/UAjjRXxEC2+uGCjyVaF8UO/H5/ZiICoeMDzii4HCKDYXA1GtBUZHbDFQflEMZOzFdoduNTBC9qGvFczeyIJxQscAhrRdioHyvasTYSkGolIIJAX4OVIju98Y1jJ4TDcYGAfBSQrA+RTK+RRA5zOhowEDaC/FQFQbgQEUUwyUXxQDGd/Tu3SLMUGV9MA0iZ/d1RRkBO5ioHzv6gRYioGoBMC4ii4Gyvcbo1rGntOMraQ26Diq4jGm1ZZ1BnpqbSoGiqydpq6DQgl1CbgFDJOE60AOWEEQK3vQ3Jz/ehPOARHwAdk15+XEQCxcInJj49YNJ4rjrRtOFHdbN5wUbelgoYDm5FE2jELthIxYUZxt3VhuN2HlQ/j3PjLLOr+M6laQkaWtJys4wgGCkyJIEjHhxcK+exCsjp0bwFwWfNCV9MwWUSqSeObNYn/hxYs89aarZSx/VIRiJaZpHG8fdMfS07CvE1m7UOlGA0boXnoygiBcE1R6Prq8KfSNlJmb65s37ZQ2X61K1dXmTrUD9EJtDT0qP/Wrhp/22nPOsRDwsdhZdTJiIJxuL6qTEYVJdWqfrWNWEoeik5ECG/gAs5Emw0ToSEasJM40ZxoYyqFu8/IhHHuvmrPuDxlZen2ygiPcX9+akxML++pBsLo0Z/dcFnzQSnTatGTf1UHaoCBVZGjhS5OwzXfz1UFUi9se499WdRB1VGLYqPRRHUQ1UaBMJJp3RDYPuCuK0KKm6iCqhcDNTbjEtFQHUW0Ebm7uKh6J1mE2MgHjF8ZC749HZAtvsDpItemM6k55kb1NJxkPGB77rQ4iWwuMjsjqoOiiTWdkadNJthoYIfvQ0wpmb2TBOKFjAEPaDtVB0UWbzqijTSeZQiApwM+RGtn9xrCWwWO6wcA4CE5KAM6nUM6nADqfCR0NGED7qA4i2wgMoIjqoOiiTaf5Pb1LtxgTVEkPTJPo2V1NQUZgrg6KLtp02t3MGZ0AGFex1UGRatOpdzHnNGOVtcs4SfPFau7Nk+XUi/3l0stX6cxbZmKaiZk/v5ktGkOqKpPrCAcKJXS/RcMIgljJg+bmui2ap6odZ/lXVRK0fn+Tr7+S+fqvVXpePlcJ+LVdm2q/5lInz/Lr8mX1pVfqamHdSB2yjpSAj9TOyTAjBmIFE5E0mzdwGFEcb+AwkjjcwGGkwK4iA2YjjYZCW+U6YiV5IzZwOPkQbr+PhLNJO+sWjpGlHScrOML9gXMlSG4x4cXCvnoQrK4NnO65LPig3+R69chYNBRjRwNG6F6RMoIgXBNUkTqoV2ccEAEfkJ2FJyMGwvP2IjwZUZiEp7FenRHFofJkpMCGP8B0RMkwzbUTMmJFcSY9bfXqnHwI/96r9Kw7OEaWbpys4AgH2Lf05MTCvnsQrC7p2T2XBR/0phvnJaliFJc9t+PULkxIVSksoJK0DWoqIuq7GafW3AOyue3nbPdWnH9WBULbRUdVKvS0br75jWpMJn99V4lE9aentwYXX9usYaqac9Xp7L76ax2qVIWqKSeV13FTzkg15YzVXSNxrD5k8oMw+kkqU4xngu/cbNpzRqo9pwQ5VSCnCuTUBHJKBxF4EPgGTtWoM1KNOiXHWHGMFcfYxDGmc8DfKrrz3m4Wq5adsbpPQvIUiqcw8RRkHu7mnZFq3ikhzhTEmYI4M0Gc0SHgcQS5M1i18YxUG0/JcK4YzhXDuYnhnMZwKbo4vYfPvBWYWCky40zAjCXGR9PFBgdke9shY8cq27+oZh9qvWTb9MNYa/usKqG9HBBV8e0v5Hc837brrLb77q8fcnTv3CzQbI6ArX89VJuOrwehL/9Tr3TDe0ge3nb04izXJZooUCYCzKuH1QuMA3pEthZYtYRYDzJW7xItBBYfwZd5bNW7RBuBxUe7rt8QrcMUGgHGL8yGic7AEdnAGyzeVX0+I6W0o7wuorM3+yQzAsMuoYLXF765hJdqLjDwYkt4L7p9RpZun2SrgeF3t3StWdBSLfjMGCd0DGCYI2RoTW3dRbfPqKPbJ5lCICnAz5Ea2f3GsOupGNVgYDAErw0CXFChXFChXFABdEETOh8wlPZSx0u1ERhKMXW8Fy0/zS/rXbrFmPBKemqaRVe7vynICNx1vBctP+2+5oxOAIyuyGxdPTuNUdczc4qxlbVzMYv8OPOyxWrmxXnge/lUzDx/NpdfyIT0CbMNjzFpf2fab9VElRLrMGXqnuIwoXy69N6ChUnxdSAHrCCIPTVo7v9YLYyvfykTeJmVD6qi24frDzaL4apOYlOe+7j8NNBqv0NWXgHnhWe6OowjVox2xLdgIFJgtUby9XCgz9XfYgViKYzQOoZjVg6HVRGMFNidWcBcWLJvRhBnNRFBNtxuG1/PvDn5EP67j+SxSSHrBpCRpZknKzjCA4LzHkiKMOHFwr55ECzrXE4gc1nwQW/u8EuycJ4uUm8Wpb4XJ8uVl8/jmRflkZ+v8uk0Wm4dq1NhqV0RlsLS3olKMxYwPvfCkhEE4ZigwvJ6MW75u/KP5Zfl5+VnXvlI/SY/+Uj+6ctKY+qgD1mhBRx6Z3XJiIHwrQh1aS64ZURh0ZX+UH8f8TErikNpyUiBDXCA6UgN9c8jVhB30tI3bZPc5gVEuPBetWXdDTKydPZkBUf4v761JScW9tWDYHVpy+65LPigK20psnm4CpcLb5Gl6l6/RSy/N5Lfu5jGq8UqmSVzcc+9tjSV5ObYsYDxudeWjCAIxwTVltqCpa/L5+X3m6oktYi5Pc9V/lkV96oFzvWv5K93N39dlfw+2V4qPSgflx+Xj7zqNNhHUpb+QX78U/nlrUHkm3TQIeuQCfiQ7axMGTEQnrkXZcqIwqJMTSuejBwOZSkjBTY2AuYizEwLnowczlRpNtwW+F7XpJx4CNffqybNax1j6YvJCo7wfH1rUk4s7HsHwerSpN1zWfBBqzNgtzZazGF1u2ElM7Z3ZsnblM6q27X2HpDtBZbX7SQW3/zqdvlfe7p+sP6wfDYI/YG5yJ06yjFslPsocqeaKFAmAswLUi8St9SsVtM2CBNzrTvVaGB5H0LwmmrdqRYCC/QQOtZc6061sa1TeWrdqdZhivEg4xebdtupBt5crXscqFOlofoQbQtNY99a605mBAZhQq27tN1Y6042FxiGkbXusd/UusfGrm536FYDg3Ef8l3B7I0sGCd0DGC026HWXdp+dSLMte5kCoGkAD9HamT3G8NaBo/pBgODITgHArigQrmgQrmgAuiCJnQ+YCjto9adbCMwlCJq3Ruf87blZb1LtxgTXklPTZ1cdvibgozAXOve+Jp6Asy17mQCYHTF1rrLZ6cxqmXsOc3Y6pGZBYHwV7G3zOehF8/y0JsmSu2ns/lsGoo0mq02PMYU3rKWQU3jTbXusb3d1TVMKJ8u2bdgYRJ+HcgBKwhi7XCnlQC2baPB3x2MTrRv5SHrwAn4wMEzZx3GESsGYgkVkUsbN484UXg2j/Te5ZiVxN32EScFdhkbMBtxkA6FKYlnRHkDdpBY8RBRoI8UtElE666VsaUDKSs4wv2BsydIojHhxcK+ehCsjh0kwFwWfNCbC6xF5Etxm3sLP596QbDMvMxfJp7vC18kWRbkYqvbnMpT0z5TiB0LGJ97ecoIgnBMUHn6Rfms2nx6Unc0fVH1Iq2+JHXns41AHQShL0VM1SElvDWoTms+K7+tfk6s3xeWnSLG4RDw4dhZdDJiILwuQnQaN3AYSRxrTkYSh5qTkQIb+CCzkQx9k+RkJHEmOSP5uBkq6Vn5EK69V80Z1jrF0q+TFRzh/frWnJxY2FcPgtWlObvnsuCDfnNPaYamSvo4wo4FjM+95mQEQTgmqObs55QmJ7SAQ++sLBkxEL4VoSzNy5mMKCzS0nxKkxPFobZkpMAGOMB0RMNEOx0jVhBn0tJ2SpMVEOHCe9WWdRO32NKQjxUc4f/61pacWNhXD4LVpS2757Lgg1bi0qYZ+62EN6nF2EKXJlGb7sYr4Yn2tr3F/66Et1bCE0c5ho1yL5XwRBMFykSAeaF/pRLeG4TpLePS8RHZ7rbXZyyGJ1oIrOCDC1lbMTzRRmAF364KlWgdploPMn6x3uuPyAbeYDG8UHXwVceltK5Eje3F8FRGYBzuuxieai4wEmOL4eOLYnhjy7g7dKuB8bgP5a5g9kYWjBM6RozEIBSoxntXJ8JSDE+lEEgK8HOkRna/Maxl8JhuMDAYgtMfgAsqlAsqlAsqgC5oQucDhtJeiuGpNgJDKaYYPr4ohje+rHfpFmPCK+mpafJKu78pyAjcxfDx3tUJsBTDUwmA0RVdDB/vN0a1jD2nGfvG7vwYe7bFAocJ5XO/88MIglg2hC4G9LTzwwgt4NDwxFeHccSKgVj5ROTB5p0fRhTXOz+MKA53fhgpsMvPgOmIhiLVzseIleTN2PrhBET48D4SyCaNFPV2gbCkkpzgCAcIzn0gacKEFwv77kGwurZ+uuey4IN+c0vZzVcmJdixgPG5F5eMIAjHBBWX7KXsjMMh4MOxs+xkxEB4XYTsNG6/MJKwqE5zKTsjiUPRyUiBDXyQ2RDD1LTrw0jiTHTaStk5+RCuvVfNmdQ6xdK3lhUc4f361pycWNhXD4LVpTm757Lgg35zb/cwFyfZmi9pxwLG515zMoIgHBNUc75Bt3swDpyAD9zO6pQRA+GfEerUvCjKiOJYnjKSOJSnjBTYGAmYjTgKLauijCzOBKrleg9OPEQY6FWf1k0UY0tDTFZwhP/rW59yYmHfPQhWlz7tnsuCD1pdEH9JzyjZ6fCi+FhHKxVoZqGNs6BN66g83lACcEC2F1iOBxWQv18/kFLwiZSCUhxuBeHz8hm8RL6pWC+/kQJSVKXqfRfH60bwkDyCMWwEeyl9J5ooUCYCzKunyQst9e5EY9tunbHenWghsEgPo1TN9e5EG4FFertqUKJ1mII8wPil/jDTGTgiG3iD9e75rZNY+OpDUBebZvZ6dyojMLDi692zMDWXu1OtBUZWbLl7dlHubuzYeIduNTC+9qHMFczeyIJxQscABrldyt2zvasTYSl3p1IIJAX4OVIju98Y1jJ4TDcYGAvB6Q3AAxXKAxXKAxVADzSh8wEjaS/l7lQbgZEUU+6eXZS7G1/Wu3SLMdGV9NQ0eaPd3xRkBO5y92zv6gRYyt2pBMDgii53z/Ybo1rGntOMVdbOxXKR+1nuzZZCyExd7SQtZpHnr8IsmYaL2WwqNjzGrNyyTEHNzI3l7jkOE8qny98tWJgcXgdywAqCWBaEJvd/ken0E5n6vayKj2x7Q1+p5LzaB+prr0g3gIesAyjgAwhPnHUYR6wYiFVSREpt3iViRGHZJYqHQkdyzEricJeIkQK7Ug2YDWmVsY8bI4mzPaIgHApt8L7Ny4eIBn2kok1CWneejS1dhFnBEe4PnEVBEo4JLxb21YNgdW0Sdc9lwQddydQ481f5PE68OBORF6fLwJvOI9+LYn+RhsuVH0fbF9mpTNUuL/9QptDYsYDxOZepnCAIxwSVqX+WqvS1qpUvX6jtoyfly/VDqTm/Wz8ov62OYUq9qXaEflm+rnaSLslR9S3qO0KxJ/8f+b5vrp/nHBUBH5VdtScnBsL5wrXn+sP1ezqUt1hRWLSnr69/PGYlcac9OSmwARAwG6H06rGOZMRK4kx7xv4wEzq+27x8CBffp/YU/lavCEszXFZwhPvrWXuyYmFfPQhWh/YEzGXBB705tLnK/GS18L1V6K+8eJ7kUqfmuTdfLmM/iVZTP97GCKfaUxtApPa09mLSjQWMz732ZARBOCao9rx+I4j6tCqFUpLzfqVGf7MRmoPyk/Kjar3z4/JT+euz7erpnYkngkH5kW5ADlkHRMAHZGfZyYiB8Ltw2Wle8uREYZKdaif8OsoxK4pD3clIgQ1+gOkI/GGiXUIYsZI4051ZNsy0xUC3efkQ7r1X3Vn3ShSWvpes4Aj/17fu5MTCvnoQrC7d2T2XBR90XRgf32vkpMPCeKGjlcoytNJeOwbgqDDeUCxwQLYXWLgHFYafly9UYbxUgMYb459fvy++17L37V7800GoroNXd4k81A3ZIXnIYtiQ9VEJTzVRoEwkmndENg9Y74dQrabad6qFwIo9uBi11L5TbQRW7O2qMonWYarzAONnrn2nGnhzte8iUmXv8bboVITWsncyHjBs4svegywxlr2TrQXGTWTZuwibsndhbK94h241MHr2obsVzN7IgnFCxwBGtB3K3qXtVyfCXPZOphBICvBzpEZ2vzGsZfCYbjAwDIKTF4DzKZTzKYDOZ0JHA8bPPireyTYC4yei4r1xN29b3tO7dIsxMZX0wDQJod3VFGQE5or3xs3UE2CueCcTAOMqtuJdPjuNUS1jz2nGKmuXcZLmi9XcmyfLqRf7y6WXr9KZt8zENBMzf161f1M8xnTbsv5ATblNFe8iwmFC+XSJuQULk5zrQA5YQRDrfdCs/dHlnP0bVUgk82dV2V7+Ve3hrN/fpNqqkduvZWKuNnpk9v3F+r2qqOjbzbWd6/ubqqOLovjy6/Ll5spOVU+vG6lD1pES8JGCZ8LlY7W5pZYo1KANyj+tfyFH7rmO7oiVDrH8iUikzds/jChM2z+RjuSYlcTh7g8jBXYJGjAbtqojRhJnuz9pMNTf+nSblw8RDfrIQptctO4sKyxdglnBEe4PnEBBEo4JLxb21YNgde3+dM9lwQf95lYdCWPFe4wdCxife5nKCIJwTFCZ6qDqiHFABHxA4GpUh3HEioHwu73ITkYUJtlpuI6Tk8Sh7GSkwMY+wGykQ9+0bcQI4kx12mqOOPkQzr1X1RnXSsXS65YVHOH9+ladnFjYNw+C1aU6u+ey4IOuao4UenzPLit/tpz//Ec/+bFmIEiqMtZxSkUprJxxm9NUbWS2FiMWLwqOtOYekM1tP2aWwQVKwk+lFFSC8En514EUf7+tKoOe3lLrlZvuQeoSj29vDVR50frDqtXQ6/KFjkqKP/GDERntmks0s+3mEbclBKpTfGJ0gVSIGA8B36RRlp8qy09Nlp/SLRd4y+GbM9LwsTJ8bDJ8TDcc/k7QPe9251e19jYAFGSAazt6HQC45+VMWX1msvqMbjXczyM38qTR58roc5PR5zSjq4flXhOjnFXIGq+nEomVIjEOPcxYYsAaGtohHJDtbTv2HStkL0esquj1afm8/Jv89XpzMl9ttjWBrLoeWpW1rn+hIpoO7JAM1nb2nHWsRBMFykSieUdk84AFPPB1EMuhf6KJwEIc+PqGrZCVaCOwEGfXlQuidZiiG8j45anOvhHZvhusY01VHWumPqjbnBN1m3NS36UqEntZK5UWGOvwZa1hFJvLWqnWAoMdtqw1uShrNbZau0O3GhjydktkmkWdZG9kwTihYwADHCGVaerNkr2rE2Epa6VSCCQF+DlSI7vfGHY9o6EaDIyK4PUxgC8qlC8qlC8qlC8qlC8qgL5oQicFBtdeqlypNgKDK6bKNbmocjW+tnfpFmMCLun5aZYg7Z6nICNwV7kme1cnwFLlSiUAhllkcqyencao63kxxdgqRZOSdJalvpfE+cyLoyD3svk885bLWZbkQTaLFtMNjzFlfmfab/mAMRGViXOKw4Ty6ZJrCxYmwdaBHLCCIHaYoJn3Jyqr3lQBxDqgQ1YgAQfaOZ1lxGgHdwtGL2kvIwrL9r9p85+Rw+HmPyMFdgsSMBfa8q0RK4Wznf9AxPEwNe39cxIiPHMfCWKTJtbNG4WlEScrOML1gXMbiPif8GJhXzwIlnUuJ5C5LPigN5IxiaN4OZt7i7hq2hmtvGyZhF6YTONVsFgIf7H1q04lo6ni1N7xRDcWID73kpERBOGYCJIx0gEdsgIJOBBcMpafePGtgfD99ftZLnRQR6xQCC/ai4BkRHEqIBk5HApIRgpsHAPMRWqqHWXEcKcgsygfhiYFyUmIcNS9KsisVh2W1pGs4Ajf17eC5MTCvnkQrC4F2T2XBR/0pnI0Sv04D4QnpvNIqs3FzMtEsvCmS19MV8Fy5ec3seio1SlSQebYsYDxuVeQjCAIx0RQkFptf8gKJOBAKAUZ1gpSv2F+xAqF8KK9KEhGFKcKkpHDoYJkpMDGMcBc5NrJGLFiOFSQQ1/o+G7z8iHcdK/6se4MJixd3ljBEZ6vb/3IiYV97yBYXfqxey4LPuhKP4pokUdJvvJW02DqxUsRePl0NvWmySxI8nwRh9NteHCqH2PdWPwwTuxdRzRjAeNzrh85QRCOiaAfta72kBVIwIEw+rH8onzsparnsW0VkhMM4Un70JCcKC41JCeHOw3JSYGNZZC50Kb0I1YMhxoyjoe5YRWSlRDhrPtUkUnd4yux9GtjBUf4vp5VJCsW9s2DYHWoSMBcFnzQlYpciEXox37qJVnme/FsGnm5P0u9IM3mkRDhLIy38+1URQrdWEgVGWDHAsbnXkUygiAcE0FFaiP7ISuQgANhVKQX1ArStArJCYXwor0oSEYUpwqSkcOhgmSkwMYxyFyYFCQjhjsFmSaxodPfbV5ChKPuVUHW3boSS+c1VnCE7+tbQXJiYd88CFaXguyey4IPuu68tn2QlTB0eK+EodZx2yTSRJu1aR3dKxGZ7pWg2tv2HjveK/HnqvvZk6pj2uZyzMvXSKj+aqrrmror83V1mftfq05rmwsn6o5p6i+qG5Jeyp97psM9JOPGMNw+bpugmihQJgLMy+zqlGhm2/sy3jpBNbGtKDlvnaDa2FaLPLdOUK1rx6Idb53Q+toR2bqbu3MiibZnuhN72zQyGTDm4e+XCNJIGC+YIJsLjHrICyaSi75piaVvGtlqYOzrQzUrmL2RBeOEjgGMaTtcMJFc9E1LOvqmkSkEkgL8HKmR3W8Maxk8phsMDIDg1APgeAqg45nQqYAxs4/LJMg2AmMm4jKJ5KJlmvkVvUu3GBNHSc9Kk8nZvUxBRmC+TCK5aJlm9zBndAJgTMVeJpGolml673JOM1ZZuwoXcZCEK28ZZbkXBMvcy/zl3PN94QuZTwe52AZdY55sWTig5sqmyySSCIcJ5dNl1BYsTFatAzlgBUEs1EHT7c2Oiu4Cx6oxuTndVn/9aXURsWoj9nKQCLF+P8h9v3xVvhocjdRW4qZB+vpd+d1Pq5T+eflsUD5WDceqf/CZbggPWYdQwIcQnh+rFnJ1046qo/vfbVYf1r+WxN+p/h73r3zD1+XrQdV7rfryILx378dq1P7dQH1zNcyX+n90zEG1OCL/gc2Iqx70T9WF0esPq+F+NVB96uVX1r+oGr2ppnfV19V/UjM75atblRFqCUXN7Us5Yerf/Fp+w9/UEoz85lflc/XT31ddTP66IVRfvHX5PyT/qy+qG0LVpZ/qG1+sfyWBH6qf/FsNWd1sXf3XXlX/zLPqybgYRmVXNZLfDjJffdOrW+rnN//we/K/VI9Cda3oywroO9XSTl2YrXu2jlifLcRyci+LGowoTrfSGDkcbqUxUmAX9AFzoVUbI1YKZztpvmF54jYvHiI697Eg0CwL1G3PEksLO1ZwhN8D57KQBHDCi4V96yBYXdto3XNZ8EE3zUTEPXte0HMzEaHjlClBbOXM25ymDbS+m4lozT0gm9t+zHZvJvL40u7Xc52xUmLHPxiRLXbcIyQRt07iNFQfEpN7o5LEeBL40sSmUYg0/1SZf2oy/5RuvsCbD1+XqLqFSOvHyvqxyfox3Xr4k0/3r9tFT3GrUBSFiaIgU3D3DZGmnynTz0ymn9FNh/t15JJW1TxEWn6uLD83WX5Os7x6du65jVDGZSthA8h949CD7SXGKGOVB9Fg+LsKjVL/WqX7320XFZ4Nqtz/KxW61g+qCo7qw7Yn6vvqG6vlkudXqzvkN+hAZYRTXbCotK4jXNUFKzcFNyqEi+BWdcHSW35Kt1zgLUc5p7EyfGwyfEw3HP6a7BzSqi5YeoCCDMAezaouWHqrz+hWw90/KZBVXbD0Rp/TjL4Uw1QocFatKIbG67yTxMoRGgcfZi45jg0Nt0kekC0GVm1AA9nv1w+2OxqbHt7NRsflOPWkWkb/vlqC/6Za1363Xqi+WO5+XX7dag1efVkfBjfFjlWc/OfyUfnJ5gv1xsNwEFYL5rqROySPXDuicBY/Ek0UKBOJ5h2RzQPWfMD3B8pX2rfjLbKFwPoNxLK/peaRaCOwfmPXJX2idZhaDcD4xWKY6gwckQ28wbJH1WoryeoSJHtvLTIeMILiax9DkZhLH6nWAgMotvTxordWYumtRbYaGER3S4+aPQ7V4caMcULHAEY0QoLUFCZd9NZKOnprkSkEkgL8HKmR3W8Mu54nUQ0GhkHwdhHA+RTK+RRA5zOhowHjZy/1j1QbgfETU/940UzL/J7epVuMiamkB6bZgrO7moKMwF3/eNFMy+5mzugEwLiKzLHVs9MYdT29phhbJQKBWKWLOPKifBl4cZQk3jRf5F44W0aLOPDn8rMNjzHzfmfab/3jJps15d8pDhRKqMvRLWCYPF0HcsAKgqixgKbvf1EdqTelbtsDh+tfqUI4VZpW1ZM9WT/UgR6yggo46M6pLCNGO85bMBAp74vyax3KW6woLCVx2tz9mJXDYUkcIwW2OAcwF7nh0sgRK4izqrgwMpfFcfIhXHYfyWKTMta9mRJLny1WcITvA+c5kLxgwouFffMgWNa5nEDm</t>
  </si>
  <si>
    <t>suCDrtRkssr8ZLXwvVXor7x4nuRetshzb75cxn4SraZ+vA0QjtWkNoJINWntGaEbDRihezXJCIJwTVA1+c+tDZwn6mzCZl9IbeDcr883bA5vfFJ+VH5Rfll+XH4qf332j5s9nDsTTwSD8iPdgByyDoiAD8jOqpMRA+F5e1GdjCgsqtM33DN1zIriUHgyUmDDH2A6kmEmtPMxYiVxpjyzbJiZlCcnH8K996o8655OiaU/Fys4wv/1rTw5sbCvHgSrS3l2z2XBB13faxbfawSl00ohk7bMrbxxm9dZpVBsrHolWgzc5ISKw8fVUd7q0O/64UCd7FQHY9XqY3WW9cXm3O3VoiH5N++rA7vlc/mJWpWUX3q4/ZShoOiifkj+q68HyS1hKyMiDmsMG9ZeyoiIJgqUiUTzjsjmAfdPEerWWEZEtBC4DQoXrbYyIqKNwG3QXdUo0TrMlidk/Hxf6x1HZANvrowo9dVpsKDeyc/tZURUPGB4xZcRidB0RPkf6NYCoyu2jCi/KCMytpi6Q7caGGH70OcKZm9kwTihYwAj2i5lRPne1YmwlBFRKQSSAvwcqZHdbwxrGTymGwwMg+AkB+B8CuV8CqDzmdDRgPGzlzIiqo3A+IkpI8ovyoiM7+ldusWYmEp6YJrE0e5qCjICdxlRvnd1AixlRFQCYFxFlxHl+41RLWPPacYqa2e+yAM/W3pJMl968VQkXp4mwpvnYbyM5/4sm93Exo/xIrXU2qbnOiiUUJfAW8AwSbwO5IAVBLEyCM3t/6JL5r+Wmfv3Mm1/XSXoD7f7O+Wfq1uqfil/qTux3t38dXUzl1oX2JzpeVx+XD7yqt2hj8rPyj/Ij38qv1SdYkwbEYesQybgQ7ZrUsyJgVgaRSTPxq0hThSWrSHDHV2cHO72hTgp2srCQgHN2GPfj3UgI1YQd9tCw0jo8G7z4iF8fx9ZZ517pnWPvdTSL5EVHOH6wAkTJMGY8GJhXzwIVseuEGAuCz7oSpZmSRbO00XqzaLU9+JkufLyeTzzojzy81U+nUbLrV91LEsNe0ZpgB0NGKF7WcoIgnBNUFl6vR6p/F35RykqPy8/88pH6rdKYT4qv/xHJU510Ies0AIOvbOwZMRAeNdehCUjCouw9Ieh0KEcs6I41JaMFNgQB5iOUJgmZMSK4kxdBr75GlhWQIQT71Vf1h34Uks3RVZwhAfsW19yYmFfPghWl77snsuCD7q5Bnarq4wCsvdL9kzaMbSSijapqd6o/0v2tAYfkA1uP2p9XLK3aTLAdMleGv5gRKZ1fMleGpmcItX+GG8/fENmc7+ewehTutECbzR8D6a6Ws9g85huM/y9oHvg7d6u3vaCbDv3hXoGg8/oBsO9PHKDrrpLz2DvOc3eS17ecXGsef8tsnKkxnGHmUuOVCaLD8gWA0t3oKHqc9WLpnyyvt/UwV4LS8+2xauXA1PPZbDqP1G3EQ5Vxa3qKmM4/08duHbcYCx/pZooUCYSzTsimwes+0EstJjKX6kWAst34OsnlvJXqo3A8p1dF0aI1mFKdSDjZyx/pRp4g+WvsSp/FdsKtDSylr+S8YABFF/+Gibm8leytcD4iSx/TaOm/DU1tmS5Q7caGEN3y3+aJaJob2TBOKFjACMaIQ2q69Kk7Vcnwlz+SqYQSArwc6RGdr8x7HpeRDUYGAbBq20A51Mo51MAnc+EjgaMn32Uv5JtBMZPRPlr427etrynd+kWY2Iq6YFpVjDtrqYgIzCXvzZupp4Ac/krmQAYV5HZtXp2GqOuZ9cUYyuNuIhSkcQzbxb7Cy9e5Kk3XS1jbxWKUKzENI3jbQwzJt7vTPuuM6j+pAOV6XeMA4US6lJ0CxgmTdeBHLCCtFWHbYaA2fujy7n7NzL5ftg+yqqa5Fa1rt9WafYLlbc/Kj/1q7KDuz+8M8h9X/v0HrKOhYCPxc7ZLiMGYvMNkRWbyw8YUZjKD7TP1jEricPqA0YK7AYoYDYi3zAfI1YSZ8UHaTBMhY7vNi8fwrH3kVI2iWVc71fHluSSExzh/sDZECR7mPBiYV89CFZX7UH3XBZ80G/uXXuh+T6U7auOGA0YoXvNyQiCcE1Qzcl/1x7ngAj4gOwsPBkxEJ63F+HJiMIkPE137XGiOFSejBTY8AeYjkCYJmTEiuJMelou22PlQ/j3XqWnqOWKsEhPTnCEA+xbenJiYd89CFaX9Oyey4IPuil73T7JRm3Ze9mrNhOWsjKxkmZtUndlr1qDD8gGw8v7oMrwU6kIlS58Uv718jLk6/UHSg2u3x9UJUDfqYqfSkO+UAfxy291WFIEJqrIlcjmusg1NblAqv0x3n74tsu2yFVv9CndaIE3Gr7Tsily1ds8ptsMfwvo/na7g6u3vSDbzl7kqjf4jG4w3Kcjt+E2Ra56e89p9lZPx8Ze5dodFrlGxl221MIhfN847jBzyXHJtEZzQLa47b53LHJtB6aqZvXZ+n5Vqfr19jjGpU2z+k7W56pJ1aD8aP1u+WoTtdQ/VH59a6BWQeRfv1z/Zv1Q/aAO/5CM3/b+nKWqRBMFykSieUdk84A1Ooi1EWOpKtFCYKkNfMnDVqpKtBFYarPrWgbROkxZDWD8ciH0jndEtvAGa1Xrfqtpai9TpZIBQyC+TDWNTR2z/oFuLTACYstU04syVWOLpDt0q4FRcLcMplnSSfdGFowTOgYwmhESmaZ+LN27OhGWMlUqhUBSgJ8jNbL7jWHXMxuqwcAQCF4dA/idAuh3JnQqYNjspUKVaiMwbGIqVNOLClXjK3qXbjEmlJKelWax0e5lCjICd4Vqund1AiwVqlQCYEhFpsbq2WmMup4aU4yt5Os8DqLADzw/zKdeLLLYm86XqZfk04UfrBaz6XT7qhqz5nemfVcLRJYK1QwHCiXU5dcWMEyOrQM5YAVB7CZBU+/HrWz7ylHS1+ULmUmXfyo/Lj8p/0f5/1MXZNW3tX5VHSZ9UB8MDXx//X71IfbNrVE4B0fAB2fnrJcRA7Fx1kd2zEjSlgIWEkwWrXUgx6wkDusGGCmwe5eQ2fCFP0xMWTkji7PCgUAV5YpcR3iblxDh7PvIMJs8s+7tllr69LGCIzwgODmCZBQTXizs6wfB6iod6J7Lgg96UzpwKaYZlWbPtQOJDlRKzNwKGrRBXVUOaM09IJsL3zGFasQ/bEpHq5LRZ0r5VcqwfK6zW2q8XBUGEI13XBiQqY5ZmdHLUSFiPAQ85d1UB0jLT02Wn9ItF3jL4aluVSIgDR+bDB/TDYc/9XTnullCy1SjIwNAQQbgLhaQVp+ZrD6jWw335MhlkapiQBp9bjL6nGb0pTTa6d1YiWnhI7NdiC78yDj0MGOJIclU5HBAthe4WQKNSX/eNIyt1iye1udrmzC1fl8delALGe+ar2mkkrS9O+PuP9VEgTIRYF59ePkrdXpkUyZY1wzWw/5MXyl4RIYAbpDAV0FUa2GdiW+RTQTudmCWN4xFAlQbgbsdOy5cUK3D7GwAxm+bzFxbi6Cad3MVAlndSjHzrRUCZDJgtMNXCASZMFYIkK0FhjtkhUDmNxUCmbFpyR261cCgt1sqU6/cZP7eyIJxQscARjxCMlPv30nbr06EuUKATCGQFODnSI3sfmPYtZyGbDAwAIIXwQB+pwD6nQmdChgz+6gQINsIjJmICoHG07xteUXv0i3GxFHSs1KvKXZ4mYKMwFwh0HiYegLMFQJkAmBIRabC6tlpjLqWBZOMVdbOZovFYrVYesto5XtxKlbeNIhWXpT7YRKt8lU+274GxgT5nWm/FQKJuT4gC3CYUD5dKm3BwqTTOpADVhDElhE4z95k0Zeya1UksC0C+OE/Lec/G/x94cmkJfdGp+P/c/B3mXjnHe17dciKLuDo8KxXh3HEioHY++ol72VE4dn+13Ecs3K42/znpMDuPgLmwphrM2I42/ePLI2yWAERPryPtLFJHuvmSpmlURYrOML1gTMeSJow4cXCvngQrI5tf8BcFnzQasvfJhr73VXR1rVJuRha6NLkWhuwG99VIdoLXGACq70edlWIJDGMpJddFaKJAmUi0bwjsnnA5aJedCPRRODaD0IPWvZLiDYC13521XpE6zDrPJDxU/cLXrdvRLbvBjdMonrhMrRvmFDJgIGs5w0TqrXASIbdMAkvNkxCy4YJ1WpgPOtD+SqYvZEF44SOAQxmu2yYhHtXJ8KyYUKlEEgK8HOkRna/Maxl8JhuMDACgtMHgN8pgH5nQqcCBs1eNkyoNgKDJmbDJLzYMDG+onfpFmMCKelZabIxu5cpyAjcGybh3tUJsGyYUAmAIRW9YRLuN0a1jD2nGVvp6yychvNF6oXpPPXi+Tzw8nSaedNomiZilc2ydMtjzH0tyT81/zVumEQ4TCif+w0TRhDEYhs4hdZvmKgQcWm7JIi901GhAz5kBRZwYHga26A+H5Sflp+Xj3VcR6xciMXDXvJfRhSn+yaMHA73TRgpsMu3kLkw5tyMHM42TsIkMW+ccAIifHkf6WOTREb1YrulhSQrOML3gTMfSLow4cXCvnkQrK6Nk+65LPigL85LxvfsMrLX85KxDlPqx9iCKXyzpgfbipGG9SaK1tgDsrHtZ2z3s5KfqJs01u+phhvqWuXyiTo18aJ8Kb/83mZD5cvq2srX5dPqNOX6v2zuvTSdpsziH4zIeK5PU4pbJyIM5IckMDlCKkmMJ4GnvNsjleLWqTL/1GT+Kd18gTcfnu9uzlWKW2Nl/dhk/ZhuPfw1oXvi7WKauFUoisJEUZAp2E9YiltnyvQzk+lndNPhAQC5VLI5ZilunSvLz02Wn9Msr56dey5DmXExRFjNF8aBB1tLCmbGagCiufD3FBrO1PVQL9cPdGbK2CRUbCLa6jo2JTIsBbEpLFEhXISlREYkg+WndMsF3nKUWxkrw8cmw8d0w+EP+c7BKJFxyABQkAHY41AiQ5DB6jO61XDHTQpBiYw+BqPPaUbfRPQxxp/ECpAYRx1sLzH+GCMQ0WD4y4mJQN+oJgCXGhpW+ZO6hObptl3AYP1LmVWpnOvDar392ebrL9bvrh9UfQKeDXScMoSpLjZUWNchLL11EueB+iDUh1xGNF9lW36kPuSm2EalcxHb0lunCulUIZ0qpFOFdKqQTk1Ip3QkgUdCObKxIhororEiGiuisSIaK6KxiWhMJ4K/cDtHw/RWocgKRVYoskKRFYqsMJEVZDL2MJneOlM4ZwrnTOGcKZwzhXNmwjmj48BDDyl+prfOFc25ojlXNOeK5lzRnJtozmk0Cmfr+dRvjq7QqYKVMb7ar0kGN4Xrsdw73m7Ra/d6DsgWt0NOHwXfVTn3t9Wy5VPVbOe76pIX1TB4e8XLRbhd3x+oljytFsP1tcHbFsPvqxhc/XPPB+r/31f/gWoRtPy2/vZv5Cev5F/98mKTfFB9x+af/bZp8qMS0F8PB0oADIJkoC4XVj/9ehD6A/NNw9TxbQe9XsrQy99LQKlJ/iYH9qkUKffl4L66GCJFJr+m6gbuS9yvlMJRq8ObYf9OjYn8oYcDOU5P5N+qb5c//kyO85OqsfPf5N9WFfmbyv2Banyk/l05XXKequ5+v1j/dqgbqL8nD5RADRRgkOqp9sLqAulbg/Kxp315jsg2t3fKdq6QN96rTLUQWOuH2Pi3FMgTbQTW+u26qU+0DlPXBxi/OB2mOgNHZANvsEI+U7dd5ip38OuaVXv7ITIjUAfga+Wj3FIrT7UWKAOwtfIX7YcyS/shstVAKbBb6tmUOajGIGaMEzoGMOIScsymkvWi/VDW0X6ITCGQFODnSI3sfmPY9cSRajAwFoIrRgAeqFAeqFAeqAB6oAmdDxhJe6map9oIjKSYqvmLRkTml/Uu3WJMdCU9NU0pjt3fFGQE7qr5i0ZEdl9zRicABlfkOoJ6dhqjrq8UUIxV1i5W8SJLg6mXBWLpxX6SeJmqgFpGUb6KVtE8Xy03PMZFhHemfVbNbxcSjEsJGQ4USqhbbrCAYZYcdCAHrCCIWkvoSsRnF4sOF+sJL+tuQ3+uUuBfyl+/upLsfld1IFLfK9PF8uPykVd+UX5ZfiT/uT/Ij38qv9QNziHr4Aj44MCz4/K/by/ZVcn+e4Nty+zrmTEjV1sxWLgQGfSL8msdylusKDw19vpODsesJA6r7Bkp2rLCQgFN3AMRGdqej1hRnBXaB2IYa4P1bV4+hO/vI/VsEtC6l01m6UvECo7wf+CsCZJgTHixsO8eBMs6lxPIXBZ80JsS+2CV+uks99JgmXqx6maUJavQS6erMF8kYiVuSJZqXZaUpTl2NGCE7mUpIwjCNUFl6SfbHaknA1VNInWn2rdpCvvbm1jyi9VJz2wv8DdtMOUnaj9DNxaHrGMh4GMBV6E6jCNWDITTRYhOlVt8PRzo5+UtViAe6anjOGblcCg8GSmwwQ8wF5YdI0YQd7LTH8am452cfAjf3qvszGupkltkJyc4wgP2LTs5sbBvHgSrS3Z2z2XBB729dH2+nK6i3BNxPPfiNFt508QX8qdm2SKYTReR2L7IjmWnttLih3Fuv11eMxowQueykxME4ZqgsvOfWxVWT9TNm99Vy6Oqwuq+Wixd/6Ze/vyk/Kha9vy4/FT++uxi0fSz8lH5ufz4pfqe/6/85IvBnYkIBuVHulE6ZB0lAR8luCAtf1f+UXWll4yf16xyMB7p132PWAERjhohVY3ro5woLCLVH4ZC6FiOWVncCVVOCmy4BMxHICNAEutQRqwozqRqlg31XVNu8/Ih4kGfUjX3t/Imt/QAYwVHeMCepSorFvbdg2B1SFXAXBZ80O6ucI9ta555YOFLE/CpbXdV/VSLgaV8UPX4b7aqnzq+MWx8/+1U9VMHSqAGCjJIX26r+uOqoF8rN47I5gKLGBFy21TQT7UQWIYIV9GWgn6qjcAyxF3VMdE6TMkhYPzCbJjrDByRDby5gv48VLX8kfoQb8tp88Ba0E9mBEqAfgv6ydYCFQCyoD8PmoL+3NhZ5w7daqAK6CNnUDB7IwvGCR0DGGx3KOiXtl+dCHNBP5lCICnAz5Ea2f3GsJbBY7rBwFgITrwAHqhQHqhQHqgAeqAJnQ8YSfso6CfbCIykiIL+xue8bXlZ79ItxkRX0lPTZLR2f1OQEZgL+htfU0+AuaCfTAAMrtiCfvnsNEa1jD2nGVsp2qXIs9Uy9qbxKvfi+WrpZYto4QXxYpbM5n6U5NsIYFw/sCyg0NcQTAX9eYgDhRK638JiBEEsWUIXIa5vYW33pY7+809/MvvJjxcDPxY60kNWUgEnRWS5X1X3u76uVjzUUkhVMla+0N8ff8QKiFiEReTF5m0oRhTn21CMLA63oRgpsEvhgPlIh5GhXooTxNkmVGBpJMwKiHDpfWSUTV4Z1jsXlsZqrOAIBwhOhiB5w4QXC/vqQbC6dqG657Lgg36T6/RD455VhB0NGKF7tckIgnBNULXJWqfPORYCPhZwParDOGLFQDhdhOrsqNPnBGLRnoY6fU4Oh7qTkQIb/ABzYdkIYgRxqDuNdfqsfAjf3qvsrFv35JY2TKzgCA/Yt+zkxMK+eRCsLtnZPZcFH/SbfGtJaKzTj7GjASN0LzsZQRCuCSo73d5awjk4Aj44cB0KvLWEkwvhlhHC1LwcyojCI0lNt5ZwkjgUpYwU2NAImI08jIeZjmTESuJOlZovLWHlQ7j+XlVpXCuZ2KJKOcER7q9vVcqJhX31IFhdqrR7Lgs+aNcl+SadKax84EY2DkvyiRa3Pcb/LsnXje8heXxj2Pj+GyrJJw6UQA0UYJBaF+0P/q66aX9Tnq91a0dk24E1iQjhbazPJ1oIrCrE6GlzfT7RRmBV4a5KmWgdpoIQMH6pvsfziGzfDZbnJ6oyv+raldXFscJenk9lBMqBnsvzqdYC1QC2PF9clOcLS3k+1WqgIugjf1AweyMLxgkdAxh4dynPF3tXJ8JSnk+lEEgK8HOkRna/Maxl8JhuMDAUgpMwgAcqlAcqlAcqgB5oQucDBtJeyvOpNgIDKaY8X1yU5xtf1rt0izHBlfTUNNmt3d8UZATu8nyxd3UCLOX5VAJgcEWX54v9xqiWsec0Y9/gnavIWJ6f4EChhO53rhhBEMuX0AUJxztXjIMj4IMDT5KhO1eMXIilW0QCbd65YkRxvHPFSOJw54qRArt8DpiNMEqMO1eMJG/EzhUnH8L195F5NvlnUu92JJYclBMc4f7ASRMkv5jwYmFfPQhW185V91wWfNBvchl/ZCzjt7W70o4GjNC9KmUEQbgmqCrlLeNnHAsBHwu4CNVhHLFiIJwuQnN2lfEzAvEoTx3HMSuHQ93JSIENfoC5EKYmT5wc7lSnpYqfkw/h2ntVnWmtVCydhlnBEQ6wb9XJiYV98SBYXaqzey4LPug3+bZ9Q62SVJ22llfa0YARuledjCAI1wRVnTd12z7jKAn4KMH1KPqaE0ZAhKNGKFXz6igjCotGtV1zwsjiUKcyUmDDJWA+gmGm7609YiVxplRtl+1z8iHCQa9KtW5hmVvakbKCIxxg30qVEwv76kGwupRq91wWfNDyf//XpYCmBOh/tCnSviv9Yx2v1KK5hVcEfpvXWaV/oq8kOCBbDKzrg4rJz8uvLurHKzF5qay//Fqqym/Uyub6l1UF+raoXNWNr3+tqtVVgfqmYF2VsL82rmUSYWMYLK7sXmfi35NNFCgTAeZdlLcP5P/Klxu9/r2aEjnmT8pv5Cw91zEckRnazpmx8J1oIbBeDy44bYXvRBuB9Xq7CkmidZjaPMD4pYm+nmFENvDGKt+F79fVprm93p1KBgyK+Hr3wM/N9e5Ua4ExEVvvnl/UuxsbWt6hWw2Mi32oagWzN7JgnNAxgBFvl3r3fO/qRFjq3akUAkkBfo7UyO43hrUMHtMNBkZAcGoC8DsF0O9M6FTAqNlLlTvVRmDUxFS55xdV7sZX9C7dYkwkJT0rTaZn9zIFGYG7yj3fuzoBlip3KgEwpKKr3PP9xqiWsec0YytlOJtm82y58tLFNPXifLr0plHqe6s0D/I08+dhtvX7xjzasrBAz6UNVe5iKynAoFBCXcZtAcNk3TqQA1YQxFIeNBl/XBURfa9quDep+DflS1VJdLGRcenkfftQ/bPy28F2c+f/kcniE7XlsX53UH5a/k47zYesoyPgowNPjXUYR6wYiGVLRHZs2rdhRWHat9FuDh+zkjjbtWGlaMsICwU0KQ/DYa6vamclcbZrE4ZiqHKL64C3eQERvr6PBHObZkqmzVL/9g868BNecIT/A+dGkIRiwouFffcgWPZtG8hcFnzQri9k0r6kUlja2zilbb4b36YhWwxcjoIqQyfbNGTYGAbbwzYN2USBMhFg3sU2jfqoXQs/IlsLXI5CSE7DhgzZQuDSElxJmjdkyDYCl5Z21YhE6zDLSJDxiwwbMmQDb3BDJtwsjErTbRsydDJg+Ot1Q4ZuLTD64TZkpDn1hsx2mHVW36FbDYyAfehlBbM3smCc0DGAsY2+IaNsvzoRxg0ZOoVAUoCfIzWy+41hLYPHdIOBERCcdAD8TgH0OxM6FTBq9rAhQ7cRGDXhGzIXnuZtyyt6l24xJpKSnpUmh7N7mYKMwLshc+Fh6gkwbsjQCYAhFbkho56dxqiWsec0Y9/gDRlh3JAJcaBQQvcbMowgiEU6aNrtekOGcXQEfHTgSbAO44gVA7EgiciOzRsyjCiON2QYSRxuyDBSYBeFAbMRD33TfgwjyJuxH8MJiHD1feSXTZYZ1mv45m7BvOAI9wdOjSD5xIQXC/vqQbC69mO657Lgg66P0WxjQJWfOz1Ho10rlEIzsgCLIGwDO9ugSQ2O5oBsMnB9CioVdS0z1r+qrgDaXBIkZaEndeIz+bcfbDoySH1Y/dDD8q/qTMegfCJ//tXVGyw33/XL8nm1AfS62r15WZ1nVn/1StsOI7vcDiO3tMMgj10MG7teNnyIJgqUiQDzmkYUud+0ofh33vaADuh8DpkFuBiGELzG7SCihcCFLbiOtW0HEW0ELmztqlCJ1mEWsQDjF6dD/fltsoE3uB0U35IfhPqQqA+p+pDVS7WRfYuISgsMwPgtIiFS8xYR1Vpg/MVuEUUXW0TG5rZ36FYDQ3AfEl7B7I0sGCd0DGA03GWLKNq7OhGWLSIqhUBSgJ8jNbL7jWEtg8d0g4FREZwHAXxRoXxRoXxRoXxRoXxRAfRFEzopMLr2sm1EtREYXTHbRtHFtpHxtb1LtxgTcUnPT5Nq2j1PQUbg3jaK9q5OgGXbiEoADLPobaNovzGqZew5zVhl7WwRhf5K5vWzZRx7cRQF3lRkSy8XWRDNZvkyzLaB2JjHW1Y26Lm8cdsoxoFCCXUZvwUMk/XrQA5YQdoixDZDwLWAf9Gn69Xtv6kXhJaEnBFUwEHhWbEO44gVA7EEikiIzTtAjChMO0C+fr/8mJXF4R4QIwV2IRowH/EwzLWBaMRK4m4TyM+GkRbwNi8gwnH3kUE2eWRcbxyYu6TzgiM8IDj5gWQHE14s7LsHweraBOqey4IPetNrYurneeIHXj5dCC+eh76XLZOZt1xFCxFOgyCZLe7dhKbUrhBLTSmwowEjdK8pGUEQrgmqKR+r4qH1e1Uh0XflN5e3lipdWX4q9KuKh6ykAk66s6hkxEC41F5EJSMKk6iMtP7gmBXFoaZkpMDGNcB0BFEaDfVd/kasLM5UZToUWm92mxcP4bh71ZSi1iHmHtq84AgH2Lem5MTCvnsQrC5N2T2XBR90pSkTIaazYJ54s3guvzderLwsSKeeCKJwEeeLIM22rtWxptSmiVJTJtjRgBG615SMIAjXBNeUz9TB8PLFtiuEaiFb9S9TRUebyvVX6wfr91QnCR3wISuwgAPvLC0ZMRCeFSEtX2lfpbdYSZiUpXm5kpHFobRkpMCGN8B82JYrGUmcCctApsmG+pvbvIQIB96rtkxqPWLujcsLjvCAfWtLTizsywfB6tKW3XNZ8EG/yb1xE0NnCOHberbplTaI0L22ZARBuCaotuTsjcs6FgI+FjvLTkYMhNNFyE57b1xWIBb1aVKejBwOlScjBTb4AebCUrLOCOJOeBqb4/LyIXx7r7IzraWKuTkuLzjCA/YtOzmxsG8eBKtLdnbPZcEHXclOscrmi2wx9aJ4FXlxmKXeLFqknj9bhME0WEjZsH3QHctOoRsNKTsz7GjACN3LTkYQhGuCys7rzXG3a5uHy58uf/ajnw9UM9xBoA00h6ywAg67s65kxEB4VYSuNO+UM6KwKErfcFD5mBXFoahkpMCGNsB0qHPj2vkYsZK4U5VBMgxMspITEOG7e5WVWS1FzJ1secERDrBvWcmJhX33IFhdsrJ7Lgs+aNdXomslhxSKuYUvTbI235tw4wbR5LbL+F/yxg3i2MWwsevlxg2iiQJlIsC8KzduyNFVo/5s/b6agPV/qe6y/6uO4IhM0HbtjPdsEC0EngSGy1XbPRtEG9talOmeDaJ1mFO/gPET+jr5Edm+m7tmI/BvyQ+B+hCqD1F9qt3aFZcOCgy4Pd+wQbUWGG+xN2zkFzdsmLvi0q0Ghtw+FLqC2RtZME7oGMDot8sNG/ne1Ymw3LBBpRBICvBzpEZ2vzGsZfCYbjAwHoLTHIAbKpQbKpQbKpQbKoBuaEKHBIbUXi7XoNoIDKmYyzXyi8s1zE1y6RZjwizp0WmSSLvTKcgI3Jdr5HtXJ8ByuQaVABhh0Zdr5PuNUS1jz2nGVhkOaDdI8RhTdsuaBT1tN12uEdh6tWlAoYTOd3g4QRCrhNC0n7WwiHMsBHws4DmyDuOIFQOx/olIlDsKiziBWLaBDIVFnBzu9oA4KdrCwUKxc47OyeFuB8hcV8TKh3DtfaSXdZIZ1H1UA0tPXFZwhAMEZ0aQ/GHCi4V98SBYHRtAgLks+KDf5KOSqen6jcDe8kgzGjBC96qTEQThmqCqc/ejkpzAAg68s7RkxEB4VoS0NB2V5CRh0ZSWo5KcLA51JSMFNryB5iNOMh3JiJXEnbK0HZVkJUQ48F61ZVDrEUsnWVZwhAfsW1tyYmFfPghWl7bsnsuCD/pNvtotNV3DEYTY0YARuteWjCAI1wTXluSr3ThJBZx0Z1HJiIFwqQhRaSxY50RhUpWmq904URyKSkYKbFwDTEcQ58ab3ThRnKlK881urHgIv92rpKzbDAaWlpGs4Aj/17ek5MTCvnoQrC5J2T2XBR/0m9yBIjXdvhFE2NGAEbqXlIwgCNcElZT0DhScoAIOurOiZMRAeNReFCUjCpOiNK9TMrI4lJSMFNi4BpoP8zolI4kzRWnrQMEKiHDcvWrKqNYhlm6GrOAID9i3puTEwr57EKwuTdk9lwUfdNWG/JIEMYrGny3nP//RT36sGQiiZtQuOUi9GFtI1Ri1SE2nIc32YqTg5QORWv9yQDa4/ahZBhgo+XTHIauyuhfrd9XOdPlc1Ud+v5WDT3U4Uv3FPxiRma75QzPUbu5we15JdQQOMpP/o0LEeAh49bey/FRZfmqy/JRuucBbDq/6loaPleFjk+FjuuHwl4HudreHS1TnVgNAQQa4dlSgAwD3vJwpq89MVp/RrYY7eeQJAWn0uTL63GT0Oc1oZfX29VS2/0dbxOr3+H5oPAUgrBzCOPgwc8nRSn3UWXxAtrjt3Hc8vf95Vb3/ZH2/uqRJfVBxaf1h+Z0MVL9aPxjIT59VgUx94YPyOxnD3lcH65/IcPZh+aw6yi/jmSrEKr9Rh/fln56rE+Lly/VvtoVZqqi8dSFUVa+lGZhD8sC0Awbj0XyqiQJlIsC88uWm5u37atJ+LSfvG3Whgs7qI7LVwOOHiDWWrlMGREOBRwjhKyiWU/lUG4FHCHddGSFahzkuCBm/zHAf9Ihs4Q2ey0+Uzk23x2ADYT2NT8YDxk/8afzAF8bT+GRrgeETeRo/EM1p/MDYvOcO3WpgCN0tOWpWicTeyIJxQscABjxCelQfjpW2X50I82l8MoVAUoCfIzWy+41h17MkqsHAcAhecAM4n0I5nwLofCZ0NGAA7eMMPtlGYABFnMFv3M3blvf0Lt1iTFAlPTDNIqbd1RRkBOYz+I2bqSfAfAafTACMq8gMWz07jVHXk2uKsVWekGfRSsSZN8+WgRfPlpGXTRczLxOzVbxazLLpfPuqGvPud6Z9lxdUf9KByuw7wYFCCXUZugUMk6XrQA5YQRC7VNDk/dHl1P1pVbj6tcwD71dZ9rfqy+uHg82xqLPlT9/5yfwnPx3c/eGdQepH2fa01KPy0/Jz3WAcsg6GgA8GIht+XK1ePK/W3+WI/Gn9Czk4pmyYkQ6xL4fIms2VCYwoXJUJqdCxHLOyOKxMYKTA7o4C5iOIhrmpMoGRxFllQhD6w1R78ettXkCEz+8j22xyzro/WWDpNccKjvCA4EQJklhMeLGw7x4EyzqXE8hcFnzQm8P58SJN5/I7ZkGWeXEiQm8aLWdenE8XwSyZLjIxv3cTctRUvZBiRwNG6F6OMoIgXBNUjhqbfqivls/l157J77ivRFq1NVTdFKUKY7/Z3BH9jZRu96ubotV3PZd/8d3mu3Sjc8g6OgI+OnB9qsM4YsVAuOFehCgjCpcQjXQox6woDnUoIwU2FgKmQwxFrvXpI1YSZzo0ycx3RHHyIXx9rzK07lcWWHrPsYIj/F/fMpQTC/vqQbC6ZGj3XBZ80G6bhIRGYZlZ+NIkb/O9AVVGRIvbHuPfXpURcWBi2MD0UmVENFGgTCSad0Q2D7h/itCjXeVEREOBu6FwtWkrJyLaCNwN3VVGEq3D7HwCxi8K9eX/I7KBN1hNlN86EaFfb+hn9moiKh4wTvZcTUS1FhgmsdVE2UU1kbHB2R261cBQ2YewVjB7IwvGCR0DGNh2qSbK9q5OhKWaiEohkBTg50iN7H5jWMvgMd1gYDQEZycA51Mo51MAnc+EjgaMn71UE1FtBMZPTDVRdlFNZHxP79ItxsRU0gPTZHx2V1OQEbiribK9qxNgqSaiEgDjKrqaKNtvjGoZe04z9g3evjGf5clxoFBC99s3jCCIJT1oku56+4ZxdAR8dHZOgxkxEMuXiHTZvH3DiOJ6+4YRxeH2DSMFdg0ZNB15kutIRqwkb8T2DScfwtf3kWU2uWZeL/lbekmygiP8HzhBgiQUE14s7KsHweravumey4IP+k0uajdu9oT2hiea0YAROpehnCAI1wSVobxF7ZyDIeCDAVedqKJ2TjqEM+5DjHKicIlRU1E7J4s7NcpJgQ2JgPkIh3GozQ5GrCTO1KitqJ0VEOHz+5SjYd2lLLR0nGMFR3jAnuUoKxb23YNgdchRwFwWfNCb6/Yu6TCj4Oz5vj2T0rS1P1F1/y1QU1lR37ftac09IJvbfs52v2vvi6oC6Lv1A52hUusFPxiRrXV8i14Y3joRIja5NSpEjIeA77hsbtGTlp+aLD+lWy7wlsN3Wqpb9KThY5PhY7rh8Mec7k0327gSoDABFGQA7lv0pNVnJqvP6FbDXTdyV666RU8afW4y+pxm9E3EH9OWWxhaAVLjqIPtJUYgYwwiGgx/OaEx6F+3He5fl0/XD8pnqiPpk/Kr8rXqQVrd87q57HWzefa++sZqKeP5oPpNRi8doIxdoYpdRErXsStStWyp/BAF6oO6EDZS9W2xCmqx+lToq0tO6IguIlskI5vkOlVcp4rrVHGdKq5TxXVq4jqlcwk8F8qXjRXWWGGNFdZYYY0V1lhhjRXW2IQ1pmPBX7ydo2KkiptS+UHiFQqvUHiFwisUXmHCK8h47DEzkjFTMp0ppjPFdKaYzhTTmWI6MzGd0ZngwYgUUSMZUSXSuUI6V0jnCulcIZ0rpHMT0jkNqXoM7zVh1tmttZZ7c7brUyYOc/0RzFxyzDVZfEC2uB2QdjxP8hcZXX9RbQXI32XEVXsFdTxVf/iFjLTPy1dVlFU9HOWXHm4/Haj1c/mdTzYxe3tIpDpq8rD65OkOR02qahn1lZfrXw8H8sdfD4JgYO7yQx3OdvBjPIVCNVGgTASYV4+rF/imAT0iWwssw0VsbLzSKte3yBYCq2nh+xWW0yhUG4HVtLvuQxCta0uQHU+jhHmq95IjsoU3dxwljJWEV0o9TLZl4WFkPZNCZgTGWvyZFJFmxjMpZGuBoRZ5JiWMmjMpobHhzB261cBwu1vy12zMRHsjC8YJHQMY5ggJXl0sLm2/OhHmMylkCoGkAD9HamT3G8Ou52pUg4HBELzHBfBAhfJAhfJABdADTeh8wFDax8EUso3AUIo4mNL4nLctL+tdusWY8Ep6aprNQ7u/KcgIzAdTGl9TT4D5YAqZABhckQm7enYao65n4xRjlbUzX+SBny29JJkvvXgqEi9PE+HN8zBexnN/ls1cVwRufjel6zEOFEqoS+ktYJi0XgdywArSlh62Gdoh2y+/lgn+9zK7f12l6A+3R1XKP1c3SPxSXSshf2067z6pD6Js1+Mflx+Xj7zyi/LL8qPys/IP8uOfyi9vDSLfVI52yDpkAj5k8HRZh3HEioEoj0Hk0eYCQUYUlgJBrVc5ZuVwWBzISIEtUALMhUzeTbk7I4iz2sBsGAkd3m1ePITv7yP1bBLQuK4miy1JKCc4wvWBsyZIgjHhxcK+eBCsrsrA7rks+KA3sjSaTYMs8L0oSOT3BkHm5f5y5s2XYb4Q8yzy0+18O5al2hVlKUsFejRAhO5lKSMIwjVBZeljJS+V1FQbQ9sdpPUHmz2k9YPy239UilSKzU8THe4hK66A4+4sKRkxEH4VISk77gvjBOIRlkNf6FCOWVEcaktGCmyIA0xHFATDXGhnZMTK4kxeBmKYap3abV4+hBPvVV+KWpNY2vixgiP8YN/6khML+/JBsLr0ZfdcFnzQlb7Mkiycp4vUm0Wp78XJcuXl83jmRXnk56t8Oo2WW9/qWF9q13elvkywowEjdK8vGUEQrgmqL6/fx1P+rvxj+WX5efmZVz5Sv1UrmI/KLyupqYM+ZIUWcOidVSYjBsK7IlSmeeGSEYVFX/rDrUO8ri8ZURzqS0YKbIgDTEcq/bX+pPmIFcWdvPR9QyHPbV5AhBPvVV/WLZ5CS7suVnCEB+xbX3JiYV8+CFaXvuyey4IP2mWfBEsDrjC18KWp3+Z7A+raiRa3Pcb/rmv/QSU6icMZw4azl7p2ookCZSLAvMFg0CptH1z+X/myWkZ+cav6tmfr94eD9X+p5vmv5RMd2hEZrR0FGIvgiRYCK/fg0tZWBE+0EVi5t6tmJVqHqdIDjF+UmFoyUA28wRr4TJW/q3OrUX01epjaa+CpjMC43HMNPNVaYFjG1sCnFzXwxp5Sd+hWA0NzH0JeweyNLBgndAxgSNylBj7duzoRlhp4KoVAUoCfIzWy+41hLYPHdIOBsRCcDQE8UKE8UKE8UAH0QBM6HzCS9lIDT7URGEkxNfDpRQ288WW9S7cYE11JT02TZtr9TUFG4K6BT/euToClBp5KAAyu6Br4dL8xqmXsOc3YN3gzyHxTTIYDhRK63wxiBEGsI0JXBnraDGKEFnBoeHKswzhixUAshSISYfNmECOK680gRhSHm0GMFNj1aMB05MNQPx8jVpI3Yy+IExDhw/tIIZtEMqv3DyxN/ljBEQ4QnP1AEoUJLxb23YNgde0Fdc9lwQf9Jteym5su5NjRgBG6l5eMIAjXBJWXO9eyM+IKOO7OwpIRA+FXEcKyq5adEYhFXlpq2RlRHMpLRgpsiANMR5QNg0A7ISNWFHf60lLKzsmH8OG9ysu6D1Ro6enFCo5wg33LS04s7LsHweqSl91zWfBBb1rLRrG/yvPIy/x44cUimXpTf7b0olno5/FsEaWr7cA4lpfaTekfisjaUkI3GjBC5/KSEwThmqDyUlvX9KvymaphqhY1LX1iOVEFHHVXacmJgfCpCGlpXLPkRGESlVp/cMxK4k5TclJg4xpgNuI0GOY6khEriTNJmQ0Tw4IlKx7CbfepKKO6lVNkacvFCo7wfj0rSlYs7JsHwepQlIC5LPigq7Zctxoh5fySdpNmtDZ3CYM2r7NidsMe/QHZYmDF3C6ir3wq5d4vql6mz6pb2Z6v37+ocK+uZ1N/LT/7ftP0tCpP/+32bzbf90L+zWv5pxdVrfsz+U+qGvX1/fJZ9cVn+nJ146Xhh+TximHj1Ue1OtVEgTKRaN4R2by26+arOKdaCKyTw2hRY8U51ca20uSpOKda145jO1ach346FDoLR2QLb67kPFINkiLVPimKtwWfUWAtOSczAqMnoeQ8EcaSc7K1wOCJLDmPgqbkfDPMOqvv0K0GBtA+5LeC2RtZME7oGMC4tkPJubT96kSYS87JFAJJAX6O1MjuN4a1DB7TDQYGQ3AOA/BAhfJAhfJABdADTeh8wFDaR8k52UZgKEWUnDc+523Ly3qXbjEmvJKemiY5tPubgozAXHLe+Jp6Aswl52QCYHDFlpzLZ6cxqmXsOc1YZe0smy3EYrn0pjPVJTvOp16WzGfedJFmCyFmi8VqseExpt6WtQh6+m0qOY9CHCiUUJekW8AwiboO5IAVBLH6R83fvytfe1Xy/axKutV96s0p9N/U969/Xn5RfiY//r78uPxyUD4qP5J//GP5p/Jx+Ym6dr38YnB2GATaYxSHrCMk4CO0czrMiIFY7USkzea9HkYUpr0eoSM5ZiVxuNfDSIFdcQbMRhQEoTFdZ0RxttkThcPctNvDyYfw932km03SGdY7BKEl8eQER/g/cKYESSomvFjYdw+C1bXb0z2XBR/0ph9vsErni1XiBfMw9IJgmXuZv0w93xe+SLIsyMVWoTmWotpVZClFI+xowAjdS1FGEIRrgkrRL7Z7O0/Me0BKjgaRL3WMqlR/JR/pqoL9Wflt9XOBv37fugfEOCACPiA7K09GDITnRShP44YNIwmT8NTmr8esJA6FJyMFNvgBZiMMM8NB1RErijPhGQbDTPvq3OblQ3j3XoVnVIsVS6NZVnCE++tbeHJiYd89CFaX8Oyey4IP+k0+FxkZi5Bi7GjACN0LT0YQhGuCCs9dz0Vy4go47s6ykhED4VcRsrLjXCQnEJO6NJ2L5ERxKC8ZKbAhDjAdYZAOM9Ml7JwszvSl5WAkKx/CifeqL+u+g5GlhyQrOMIP9q0vObGwLx8Eq0tfds9lwQft+g72WMcnFaOw8KXpNb43oGydaHHbY/wvU7ZOHK8YNl69lK0TTRQoEwHm1beoX79EXWf4EdnwthNnLGgnWgiswkMpU2NBO9FGYBXerpKTaB2m4g4wfqHhtPqIbOAN1rMnqpQ9VR+yuppU2OvZqYzAsNpzPTvVWmBUxdazi4t6dmM7wzt0q4GRtQ8drmD2RhaMEzoGMODtUs8u9q5OhKWenUohkBTg50iN7H5jWMvgMd1gYCwEJzMAD1QoD1QoD1QAPdCEzgeMpL3Us1NtBEZSTD27uKhnN76sd+kWY6Ir6alpskS7vynICNz17GLv6gRY6tmpBMDgiq5nF/uNUS1jz2nGvsF7ObGxnj3BgUIJ3e/lMIIglgGhif3OezmMuAKOC096dRhHrBiINUxECty1l8MI5HovhxHF4V4OIwV2ORkwHWE0jE13XHKivBFbOZx8CB/eRwrZJJJ1C9bI0k6XFRzhBsHZDyRRmPBiYd89CJZ1LieQuSz4oN/kGvXYWKNub0WkGQ0YoXt5yQiCcE1QeemgRp1xQAR8QHYWoIwYCM+LEKDGPRhGEiblaapRZyRxKDwZKbDBDzAbYTwUpq0fRhJnutNWos7Jh3DuverOtNYqlj6wrOAI79e37uTEwr56EKwu3dk9lwUf9Jt8TUdsLFG3NzLSqXAQoXvdyQiCcE1Q3XkT13QwjpCAj9DOQpQRA+GKEULUfE0HIwqTEhU6kmNWEodKlJECGw4BsxFFsfGWDkYSZ0rUdksHJx/C3feqROvGg5GliSQrOML99a1EObGwrx4Eq0uJds9lwQdd38m+fZCVDnN6J7vWKUmtmVt4RRi1eZ0VtxtuDjkgWwwswYOKxd+vH0iJ+ETVs5fPlTqsfn92Ucu+vj8ov6/K3L+pxOO7TTX7b5SyLL8dqM3YVjNy9eWNrlT17uXr9YctTbopmq9++vvqZ57Jf+F99aXqP/y8XfseDiyroMSRjGEj2UvZO9FEgTKRaN4R2by2U2csbidaCCzJw8hUc3E70UZgSd6uApRoHab8DjB+ttvaiRbeXHV77N+SH4K6rDS3F7ZT8YAhFV/YHqahubCdai0womIL2/OLwnZjc8M7dKuBUbUPTa5g9kYWjBM6BjCk7VLYnu9dnQhLYTuVQiApwM+RGtn9xrCWwWO6wcA4CE5sAM6nUM6nADqfCR0NGEB7qWmn2ggMoJia9vyipt34nt6lW4wJqqQHpkkW7a6mICNw17Tne1cnwFLTTiUAxlV0TXu+3xjVMvacZmyVCQRilS7iyItylZ5HSeJN80XuhbNltIgDfy4/2/AYU3HL2gQ9HTfVtMe2pnAaUCihLmm3gGESdx3IASsIYjUQms//RebTMsmudnueotrqcoIKOOiuuSwnBmIRE5HzGvdwOFFY9nC0yfsxK4e7HRxOirYesFBAE21jBTsnh7P9mzAyZK63efkQHruPXLHOGOO6D2ts6anLCo5wfeA0B5IWTHixsC8eBKtj/wYwlwUfdCUmk1XmJ6uF761Cf+XF8yT3skWee/PlMvaTaDX14218cCwmtQFEikl7ZyPNaMAI3YtJRhCEa4KKyX9ubetIMfmL7T6R2q+5Xz7ZbAOpw5KD8pPyo/KL8svy4/JT+euzbWXRnYkngkH5kW5ADlkHRMAHZGfRyYiB8Ly9iE5GFBbR6Q/1SueYFcWh7mSkwIY/wHRE0p+b7lnnRHEmPbNsmJmkJycfwr/3Kj2DWq5YOsuygiMcYN/SkxML++5BsLqkZ/dcFnzQru/BTHR8UkyGFr40Ddt8N18qRLUYuKkJVYP/BkqFqCMZw0ayj1IhqokCZSLAvPYNmc0FmeUTneVHZMuBu6cIcWuqIqJaCNwEhWtWSxUR1UbgJuiuYpRoHWbDEzB+UWK6IpNq4A0WEUWqiKjutR6H1iIiMh4w2PZbRES2FhhrkUVEcdgUEcXGDod36FYD420f6lzB7I0sGCd0DGCw26GISNp+dSLMRURkCoGkAD9HamT3G8NaBo/pBgPDIDjFATifQjmfAuh8JnQ0YPzso4iIbCMwfiKKiBp387blPb1LtxgTU0kPTJM22l1NQUZgLiJq3Ew9AeYiIjIBMK5ii4jks9MY1TL2nGbsG7zvkxiLiCIcKJTQ/b4PIwhiXRCa6TvY92EcEAEfEHg2rMM4YsVALHsiUmPzvg8jiut9H0YUh/s+jBTYtWfAdIhhHGvnY8RK8kZs+3DyIdx7H4llk17WLVljS3tdVnCE/wPnRJAcYsKLhX31IFhd2z7dc1nwQb/J5euJseIoxo4GjNC98mQEQbgmqPLcoXydEVTAQXdWlIwYCI/ai6JkRGFRlFpfcMzK4VBOMlJgYxpgLtJQv38/YgVxpiZt9eucfAiX3auarBuwxpZmuqzgCN/Xt5rkxMK+eRCsLjXZPZcFH3R9/1B8rxGJTu8fSnW8Ui8KC68IRZvXWVGRoenQAdnitgfZsajoz6qIR/XhKb+tynmeqv64dd/c1175t/JpVQ30unwu/6xKfB5KRfi8fH5RdrSpHno6CNS1li/Vv6QjPiQTxzDiXop/iCYKlIkA8+pyKi/wjffPH5HNBW51IkSoseKHaCFwxxKuLW0VP0QbgTuWu+pGonWY3UnA+FnuDaJaeIMlP6orbqy64saZ+pDX++/21rhkUGBQxBf/xElqLv6hWguMidjin4vWuLGlNS7ZamBc7ENVK5i9kQXjhI4BDHa7FP9ctMaNO1rjkikEkgL8HKmR3W8Maxk8phsMjIjg1ATghgrlhgrlhgrlhgqgG5rQIYFBtZcyIKqNwKCKKQO66I9rfmPv0i3GBFrSo9MkfnanU5ARuMuALvrj2h3OGZ0AGGHRZUCqP67e2ZzTjK2EY+hHQoS+F2bzlRcnq8ibRWHgpeF0OfOnSZ6q1ruKx5hWW9YZ6Km1sQwowYFCCXUJuAUMk4TrQA5YQRAre9Dc/LHMptUJnieXMvJWGv66OpyjWkrILPG56mpWHRF6WRUOPal3bOomE1+Wfyz/W9Vm4l9UzZDqOvF4WzhkqhNiHDEBHzF44qzDOGLFQKxsYhLqSEfyFisJy6aOTLy1KMesKA73dRgpsKvLgOkIg2GUaidkxIribGcnT9NkmJj2djgJERGgjyy0yUXrjqyxpbsuKzjCA4ITKEiaMeHFwr59EKyuvZ3uuSz4oCtxuprKz5dx5k1FtJDfG6bedCViL54G00R+5i+Wq3s3IU5NlUIpdjRghO7FKSMIwjVBxemjjoZmX6ozy9XBcVW4/qLSrL8ZBIHWMx+y0gs4/c5CkxED4WYRQtNcPsSIwqI0Ex3HMSuHQ5nJSIENdIC5CEJjMTojiDORGYZDYZKYnHwIP96rxKybr8aWRrqs4Ajf17fE5MTCvnkQrC6J2T2XBR90JTHni1maxLOFt5otAi/O4rmXZ7PQy9I4yfMgDhbTrWN1LDG1ebGUmLZmbtrRgBG6l5iMIAjXBJWYf1j/tvxqc3/RoPymug2nXYQ0+g93vDN18VF1R867UoS+Lr9W33Fxu9E/qh+UkUF9jE3qk3FgBHxgdlafjBgIDwxXn+qyKR3KW6woLOpTW5h4zMrhUH0yUmBjIGAuAmmTsVqJEcWZ/kyGiRbvNi8ewsf3Kj/rjquxpXsuKzjC+fUtPzmxsK8eBKtLfnbPZcEHvTkLmS6iRZqG3swP5PfOsrk3E0nmBfNpnCyTII3D7cA4lp+xbjSk/MyxowEjdC8/GUEQrgkqP6/fwnF9H/2z8uPykfz9k/J/DPzQpC4ZuQWce2d1yYiBcLBwdWlZ22REYVGXlss2GFEcCkxGCmyUA0yH9ZJ1RhRnAjMV5ts2OPkQbrxXhZnXqsTSFZYVHOEA+1aYnFjYdw+C1aUwu+ey4IN2fcl6puP7oRC2/kVpam7KCTMXowWB5yGpFrc9xv885yGpxDGMuI/zkFQTBcpEgHmXzkOq45C3Bu3b0YfN9eg6kiMySdsv8x2VpFoIPNUB15qWo5JUG9tCkueoJNW6dpDa9ahkaLocnWrgzZ2UFMEt+SFUH6Lt6SThWw9JkhmBkbLfQ5Jka4GBEnlIUvjNIUlh7E54h241MFj2Ia0VzN7IgnFCxwBGwB0OSUrbr06E+ZAkmUIgKcDPkRrZ/cawlsFjusHAWAjOTwAeqFAeqFAeqAB6oAmdDxhJ+zgfSbYRGEkR5yMbn/O25WW9S7cYE11JT02d+HX4m4KMwHw+svE19QSYz0eSCYDBFXs+Uj47jVEtY89pxiprYZs5iseYZlvWGeiptul8pLB1bNOAQgmdb9BwgiBW9qC5urv6IM6BEfCBgefLOowjVgzEAiY8WTbXB3GisOzgGOqDODncbd9wUmCXkAFzEQhDy4sRK4mz3RtzeRArHsLF95FhNnlm3VVVWDrksoIjfB84OYLkERNeLOybB8Hq2LwBzGXBB/0mH4DMTAcgRYgdDRihe/XJCIJwTVD12fMBSE56AaffWWIyYiDcLFximouEOFFYJGai4zhm5XAoMRkpsIEOMBdBFOn35kesJM4kpuUEJCsfwpH3qjHDWpdYOr6ygiOcX98akxML++pBsLo0ZvdcFnzQb/INcJnpBKSIsKMBI3SvMRlBEK4JqjHfgBvgOEdMwEdsZ13KiIFwzQhdaroBjpOERZaab4DjRHGoTBkpsOERMB3hMMy1i9EjVhJnytR6ARwrISIA9KpN6/aCwtIqkhUc4QD71qacWNiXD4LVpU2757Lgg66a+1ySMkbx+bPl/Oc/+smPNQNB1J6mtc3YQirCpE1qKmM324uRlJcr2bUR7YBscPtRswwwUDr+qxSO9zdnF9cPymeDShV+Vb5ev7d+MJBK8nX1YdtRvFqnrL79oo5dByjlYPyDEZnymoc0Y+7mILfFq0LVrWYmj0iFiPEQ8KIgZfmpsvzUZPkp3XKBtxxeDCQNHyvDxybDx3TD4a8H3RFvyw2FqjTUAxRkgGsVZB0AuOflTFl9ZrL6jG413O0jC8ek0efK6HOT0ec0o6uH5V4Tshx2pguNxWHCypEZBx9mLjl+qT/pLD4gW9x27juexPqDDEIvZFR6t1rFeC4jldpLk4HslzKQvZBh7BfyrzZfqiLZCxnHHlTf+eziLJb8toflX6sasQdqfWSgvk3+g/fVef7qC+v78sfl156V31QLJu9WCy5VUVn1r387UCVjrasAqi9rw6duSA/JQ9oONZxHvYgmCpSJRPOOyOa1UxPG81tEC4FV56j1FuP5LaKNwKrzXRdSiNZhKswB4xdnqb7N6Ihs4Q0e4FKt7kRan5ywN7gj4wFjK+HsVpiYz25RrQWGVuzZrYsGd8LS4I5sNTC87pY4NWtKqteUGeOEjgEMaYTUqTlPcdHgTnQ0uCNTCCQF+DlSI7vfGHY9g6IaDIyD4OU5gPMplPMpgM5nQkcDBtBejm1RbQQGUMyxrYu2dub39C7dYkxQJT0wzZKn3dUUZATuY1sXbe3sbuaMTgCMq8jsWz07jVHXE2+KscraaZCls3w19dIkDr04iebeLJ+m3tIXfjxLkjwO5hseY07+zrTvoobQlOfKzDzBgUIJddm7BQyTwetADlhBEHta0MT+C3XBirpEpcnhq+qFS4n54PR4cGd0/O/PBqqeQR3Ykj/w2/UHm298VH5afr6pZ7j7wzuD3NdvLx+yjouAj8vOqS8jBmLnDpEim0tqGVGYahe02f4xK4nD0gVGCuzuKWA2RCaGYaxDGbGiOKtdkHz6bPc2Lx/Cy/eRXzZZZt3uTFha17GCI/wfODWCpBITXizsuwfBss7lBDKXBR90JUCXy+V0OUsTb7WYZ17sp0tvls58L4izpfDTNBfZVpc5FqCm6gZ7lxXNaMAI3QtQRhCEa4IKUOPFztJvv7Od4utikpFRwBl3FpOMGAhn2ouYZERhEZPmS5w5URyqSUYKbEQDTEcayfnQTsiIFcWZmgx9i5zkBET47F7lZN3aTFja1LGCIzxg33KSEwv78kGwuuRk91wWfNBub3E2l79mFr40jdt8b0DtENHitsf437VDF8KTOKQxbEh7qR0imihQJgLMu7gVGnotNNFy4HYqQuYay4qIFgJ3ReHq1VZWRLQRuCu6qywlWofZAQWMX5INc52BI7KBN1hVlN86EYlfb+xn9qoiKh4w6vZcVUS1Fhh0sVVF2UVVkbFj2h261cDA24dMVzB7IwvGCR0DGOx2qSrK9q5OhKWqiEohkBTg50iN7H5jWMvgMd1gYBgE5zoA51Mo51MAnc+EjgaMn71UFVFtBMZPTFVRdlFVZHxP79ItxsRU0gPT5I92V1OQEbirirK9qxNgqSqiEgDjKrqqKNtvjGoZe04z9g3e1DGf98lxoFBC95s6jCCIBUJoyk/b1GFkFHBGeIKrwzhixUAsaSKyXfOmDiOK600dRhSHmzqMFNh1ZcB0BP4wirQTMmJFeTM2dTgBET67j2yxyRnrdo7C0pqTFRzhAcGJDiQxmPBiYV8+CFbXpk73XBZ80G9ykbpxCyixN1HRjAaM0Lmc5ARBuCaonHRWpM45LgI+LrtKUE4MhAPuQ4JyorBIUGOROieJOwXKSYENgoDZyMJhol0EGbGSOBOglhp1Vj6Ek+9Tfyb+VrMklk6WrOAI99ez/mTFwr56EKwO/QmYy4IPenO73iW9YlSYPV+vp1UeUlra2qiIMG+DmqqL+r5cT2vuAdnc9nO2+9V6j9UtelUTuRemop0k+MGIbLHja/IS1d45FSbXRoWI8RDw7ZLNNXnS8lOT5ad0ywXecvg2SXVNnjR8bDJ8TDcc/qjTPepmDzZRDXkNAAUZgPuaPGn1mcnqM7rVcPeN3FKrrsmTRp+bjD6nGV09LPfcxiDTflkS2gAi3zjqYHuJUchU4ko1GP5yQuPQv1Z3/X+Hv+JVfbmJYPIbdKAyhoUqhhFpXcewSBWkqbuuElWalhqFOhXHRTSLZDSTDKeK4dTEcEpnEHgGlK8aK4SxQhgrhLEJYUxHgL9EO0e4SFUZqQuMElVvZEApyCjssS6SsU7af6bsPzPZf0a3Hx4wSFEvklFPmn+uzD83mX9OM/9S/FNhxNk1scaDEzIMRlaO0DgNMHPJMdB0evmAbHE7MOx41OP36wdV3HtatVl8Kv/0XXWM40qMe9L3UY1tO50qxv5z+aj8ZPOFzX9w/evhIFTteF7pRu6QPHLtGMR4ooNqokCZSDTviGwesF4VsYtgOrZBtRBYdorZHDAe26DaCCw73XXZn2hdWyLseGwj9KUn1Fk4Ilt4c+c2klgpZLEtnU4i67kNMh4whOLPbYTCfG6DbC0wgiLPbSRRc24jMbZyuUO3GhhFd8utmj2QaG9kwTihYwBDGiGnqguqpe1XJ8J8boNMIZAU4OdIjex+Y9j1NIpqMDAOgreTAM6nUM6nADqfCR0NGED7OLdBthEYQBHnNhp387blPb1LtxgTVEkPTLNFZ3c1BRmB+dxG42bqCTCf2yATAOMqMt1Wz05j1PX8mmJslQkEYpUu4siL8mXgxVGSeNN8kXvhbBkt4sCfy882PMbU+51pv4V2m3TWlIDHOFAooS5Jt4BhEnUdyAErSFt12GYImL//RSbR6pKGlzIZ35zbWP9K/vGVuoKh7l6rAz1kBRVw0J1zWUYMROkIIuc1V84xorBUzmmT92NWDod1c4wU2OIdwFzEfjg01c0xkjirmwsjc90cJx/CZ/eRLTY5Y1zXWsWWvJETHOH8wIkOJDGY8GJhXz0IVlfdXPdcFnzQlZxMVpmfrBa+twr9lRfPk9zLFnnuzZfL2E+i1dSPtxHCsZzUhhApJwV2NGCE7uUkIwjCNUHl5PVjwOrTamdIbeHcL59stnzWD9TeziflR+UX5Zflx+Wn8tdn2xPDdyaeCAblR7oBOWQdEAEfkJ1lJyMGwvP2IjsZUVhkp/nMMCeKQ+XJSIENf4DpiPxhqF0VGLGSOFOeWTbMTMqTkw/h3ntVnqJWK5b+dazgCP/Xt/LkxMK+ehCsLuXZPZcFH7TLa2Aji5ZMLHxpKtp8b0BtENFi4K4mVAz+z1gbRBy5GDZyvdQGEU0UKBMB5m2ueFWDa7/klWowcJcUIWGN1UJEC4GbnXBlaqsWItoI3OzcVXISrcNsbELGLzKuYRINvMFioVQVC2X1fn1iLxai4gFjas/FQlRrgSEVWyyUXBQLGbsn3aFbDQyrfYhwBbM3smCc0DGAMW6XYqFk7+pEWIqFqBQCSQF+jtTI7jeGtQwe0w0GhkFwJgNwPoVyPgXQ+UzoaMD42UuxENVGYPzEFAslF8VCxvf0Lt1iTEwlPTBNdmh3NQUZgbtYKNm7OgGWYiEqATCuoouFkv3GqJax5zRj3+DdHeMlr0mKA4USut/dYQRBLP9BE3oHuzuMAyLgAwJPgnUYR6wYbT1gwUCkxubdHUYU17s7jCgOd3cYKbBLzIDpCId+qgMZsYK8EZs7nHwI795HXtlkl3VfuMTS448VHOH+wCkRJIWY8GJh3zwIlnUuJ5C5LPig3+QqdfN1sPY2CprRgBG6F56MIAjXBBWeO1SpM4IKOOjOgpIRA+FRexGUjCgsglLrC45ZORyqSUYKbEyDzEU61C5+jFhBnKlJW5E6Jx/CZfeqJrNagVia0rGCI3xf32qSEwv75kGwutRk91wWfNDV5a63mjoMJRKdXisU6XilXswtvCIy9wiDmYvRgVdLh2Lj9XpEi4F7nFDB93j97raeR13nv/5QtQFQum/bDkApwGtVRPJv3i+fbztDK20ov/SQo1F0u6BI/quvB8ktYasrIg5rDBvWXuqKiCYKlIlE847I5gG3TxHK1lhFRLQQuAsKF6y2KiKijcBd0F3FKNE6zI4nYPziTJ//j8gG3lwVUeqr+ziDeiM/t1cRUfGA4RVfRSRC31xFRLUWGF2xVUT5RRWRsb/SHbrVwAjbhz5XMHsjC8YJHQMY0XapIsr3rk6EpYqISiGQFODnSI3sfmNYy+Ax3WBgGAQnOQDnUyjnUwCdz4SOBoyfvVQRUW0Exk9MFVF+UUVkfE/v0i3GxFTSA9MkjnZXU5ARuKuI8r2rE2CpIqISAOMquooo32+Mahl7TjNWWTvzRR742dJLkvnSi6ci8fI0Ed48D+NlPPdn2Wz7qhrTcss6BT01N1URpbZOMxpQKKEugbeAYZJ4HcgBKwhiZRCa2/9Fl8x/LTP372Xa/rpK0B9ui4XKP6vyovUv5a9fyV/vbv5afm3bD7A65PO4/Lh85FWlRh+Vn5V/kB//VH55axD5pk2IQ9YhE/Ah2zUp5sRALI0ikmfjthAnCsu2kNarHLNyuNsW4qRoKwsLBTRjD3Lj5UWcJM72hbKhvqn2bV48hPPvI+2sk8+07hOXWnr+sYIjfB84Y4JkGBNeLOybB8Hq2BYCzGXBB13p0izJwnm6SL1ZlPpenCxXXj6PZ16UR36+yqfTaLl1rI51qaHIKLX2lNKNBozQvS5lBEG4JqguvV7dXv6u/KNUlZ+Xn3nlI/VbJTEflV/+o1KnOuhDVmgBh95ZWTJiILxrL8qSEYVFWfrDUOhQjllRHIpLRgpsiANMRxAOfe18jFhJnInLwDftsdzmBUT48F7lZVBLksAiLznBEQ6wb3nJiYV99yBYXfKyey4LPmjXFxTFOj4pGEMLX5ombb6brzKiWgzcA4Uqvn9rVUbUYY1hw9pHlRHVRIEykWjeEdk84PYqQs6aqoyoFgJ3SeEq1VJlRLURuEu6q/wkWofZEYWMn/GuIqqBN1hlpPr/pvF2oz8NrVVGZDxgeO23yohsLTC6IquM0rCpMtoMs87qO3SrgRG2Dz2uYPZGFowTOgYwou1QZSRtvzoR5iojMoVAUoCfIzWy+41hLYPHdIOBYRCc1ACcT6GcTwF0PhM6GjB+9lFlRLYRGD8RVUaNu3nb8p7epVuMiamkB6ZJFO2upiAjMFcZNW6mngBzlRGZABhXsVVG8tlpjGoZe04z9g3ezTGkujI5j3CgUEL3uzmMIIiVQGhu39NuDiO0gEPvnNYyYiAWMxHpr3k3hxHF9W4OI4rD3RxGCuyKMmA6omGsnY4RK8ibsZnDCYhw4X0kj00KGdUbAJb+2KzgCP8HznsgecKEFwv76kGwujZzuuey4IPe1rDLr83juRdM5/J7wyj0sjzLvWg1i3w/WE3zOil3rC61Mlqqyxg7GjBC9+qSEQThmqDqUlfDfv1Kolv1flH15219+sflJ/LXRnSWfyq/0N9WeMg6IgI+InDpCe0HwQmGcMa9iFFGFBYxGuj3HI5ZSRxqUUYKbEAEzEaeD6NERzJiJXEmRhPj3ZiseAh/36sUrdu0ppaWu6zgCO/XtxTlxMK+eRCsLinaPZcFH3R1m9ElCWbUmj9bzn/+o5/8WDMQRKlpkpnCQioi8zX4YHsxCvJykZHW4AOywe1HzTLAQKX4r+Xzqp7ndfl0/aB8Nqg6on2liorWD7YHGPXlP1cqj+Q36EClShQ/GJFpr3lKM+5ujnJbJZCoKoHc5BmpEDEeAr4Poyw/VZafmiw/pVsu8JbD91+k4WNl+Nhk+JhuOPw1oTvk7eZuojZ39QAFGeDapl0HAO55OVNWn5msPqNbDXf/yL06afS5MvrcZPQ5zehLMcDxlXzG3iFpYuVIjYMPM5ccx0wWH5Atbjv3HYtlPy9fqNi1vt/UxV4LWs+2xayXw1bPZbHqP7G5GuDpIFQVuC/lXxjufqYOXDugcJbDEk0UKBOJ5h2RzQPWASGWYIzlsEQLgeU8mJUVczks0UZgOc+uayZE6zClO4DxC33D+YYR2cIbrIdVvTvTun1eau/dScYDRlB8PWyYWOphqdYCAyi2Hvaid2dq6d1JthoYRHdLj5oVJNVQz4xxQscAhjRCgtQUql307kw7eneSKQSSAvwcqZHdbwy7nidRDQbGQfBiHMD5FMr5FEDnM6GjAQNoL/WwVBuBARRTD3vRu9P8nt6lW4wJqqQHplngtLuagozAXQ970bvT7mbO6ATAuIrMsdWz0xh1Pb2mGFuJxEWUiiSeebPYX3jxIk+96WoZe6tQhGIlpmkcb2OYMfN+Z9p3xUL1Jx2ozL9THCiUUJejW8AweboO5IAVBLGDBU3fH11O3r+R2ffD9tnW8ov1e9UVe99WefYLlbg/Kj/1q0qFuz+8M8h9P9KNxSHrWAj4WOyc7jJitKWABQORFpsrExhRWCoTfH0PjWNWEoeVCYwU2P1RwGzIBDDWrriMWEmcVSakwXC7oH09HefkQzj2PlLKJrGsWz2mlradrOAI9wfOhiDZw4QXC/vqQbCsczmBzGXBB/3m9otXfzKVL2TY0YARutecjCAI1wTVnPz94jkHRMAHZGfhyYiB8Ly9CE9GFCbhaeoXz4niUHkyUmDDH2A6In8YapcORqwkzpSnpWE8Kx/CvfeqPOu2kKmlxScrOML/9a08ObGwrx4Eq0t5ds9lwQft9rI9Ywv4NLfwpal5VRlmLkYjQuuHiBa3Pcb/evVDxIGLYQPXS/0Q0USBMhFgHvjwF9Fg4E4qQsEaK4qIFgI3ROHC1FZRRLQRuCG6q+IkWofZ/ISMn/mCPaKBN1dQlKk2nlndSS+1t/Ek4wFDas8FRVRrgREVW1B00cYztbTxJFsNjKp9aHAFszeyYJzQMYAxbpeCoos2nmlHG08yhUBSgJ8jNbL7jWEtg8d0g4FhEJzIAJxPoZxPAXQ+EzoaMH72UlBEtREYPzEFRRdtPM3v6V26xZiYSnpgmuTQ7moKMgJ3QdFFG0+7mzmjEwDjKrqgSLXx1LuYc5qxb/DmjvFAT2ZrHqUBhRI639zhBEGs/kHzef7NHc4BEfABgSfBOowjVgzE4iYiNTZu7nCiON7c4URxt7nDSdGWDhYKaEoeDv1UBzJiBXkT9nZY+RDevY+8ss4us7q3Y2bp08kKjnB/4JQIkkJMeLGwbx4Eq2NvBzCXBR/0m1zJbtwJymxtpbSjASN0LzwZQRCuCSo8WSvZOcdCwMdiZ83JiIFwur1oTkYUJs2pfbaOWUkcSk5GCmzgA8xGPFRr1ddBRqwgziSnpZCdlQ/h13uVnHW/x8zSu5MVHOH9+pacnFjYNw+C1SU5u+ey4IPe3LFXCc98C2+Ulb1es6d9W6WaDC2gIsraoKa6on6v2Mu1q8sHZGvbj9nu9+ttenh+UD5v3a2ns1vKu/AHI7Lxjq/LyyKTf6PaH+Pth2+obG7KMxh9Sjda4I2G76FUl+QZbB7TbYY/5nRnut2b1dtekG3nvhrPYPAZ3WC4t0ZusFW34hnsPafZqwzevoUOL8QTxr2zyMYQ+8Yxh5lKizjmttFUc9t+e8dK1k/L19W+15Pyr5uVhw/q+13X7w/WD9e/lsHIcmUrlaLtvRnLSqkmCpSJRPOOyOYBq2fgqxaqZbjOxLfIJgKrYOCrEZYqUqqNwCqYXdcZiNZhKl4A42faryJad4MlpHWH1CyyVo+SyYDxC189Gvh5YCwfJZsLjGHI8tEsaspHM2MXozt0q4GhbLf8o1ltifZGFowTOgYwlhHSkLquS9p+dSLM5aNkCoGkAD9HamT3G8Ou5yVUg4EBELxwBXA8BdDxTOhUwJjZR+Uo2UZgzERUjjae5m3LK3qXbjEmjpKelWYd0O5lCjICc+Vo42HqCTBXjpIJgDEVmdiqZ6cx6npiSzG2SlCWyWLqR4GXL/2lF6/mgZdl09xLZn66zKeL2F9ONzzGnPedaZ8b+MJ8DV0W4yChdLrs2AKFyZB1IAesIG2xYZsdYO78+HK6XH7bpMvbgtDcD5LNn4LQq9qgrO9XO/i/kt8ks+5NOaluJA5ZR0LARwKe3A5i31+/PwgD9THwE//WYLD+QFXPVpjPdJhHrJiIza1ekmRGFJatfa0zOWblcLixz0iB3V4EzIUpMWekcLarH4ggiYeZ0CHe5kVE+Pw+kswm1awbrmWW5nms4AjfB86PIEnFhBcL++ZBsLo29rvnsuCD3m7s33LaPS/UQUqVKayQQRvSxaa+1tQDsqnwrU6oRPxc6r5v1AUfm0NF1cUSw81tHq/kn3+tOixLNWhSgaohHhXG9Q5/YnJ0VPtjvP3wxHe7w683+pRutMAbDc91Nzv8epvHdJvhjz3dq26Xz/S2F2Tb2Xf49Qaf0Q2GO27kQshmh19v7znN3kt5s5PAY1zgSKzGh8bBBttKCD36yugDsrHwtxAafL74/7P3rzuSHEe+L/oqifNJp6oiETePi76pahcb2dNVWeyowsY+qwdCXgECi9KBJOAAAwzAiyhRhxyRGmnOCLy1SM2smQ9nFprNbrHUbHa/QuQr7CfZ7pEZkV1Z7h5mFmFetWb2jJjNrqpu2s89wuxvbubuMs48Xf3qerwxHRKVJSreEO13HW/Sg5MkTuRHnpkiD5XEReRJD06V+acm80/p5gu8+Sg3M1bWj5X1Y5P1Y7r18PegczRKDwpFUZgoCjIFe1xKD86V6ecm08/ppsM9PClCpQcXyvILk+UXNMurZ+eBy1hljFap1fzIOPBga0nRytiIRjQX/p5C49VDtenN2O2cqthEtNV1bMpkWAqF/IhMN4STSVzEpkyGJWn+qcn8U7r5Am8+ysGMlfVjZf3YZP2Ybj38me8cmzIZliRFYaIoyBTssSmTYUmafm4y/ZxuOtyjk2JTJsOStPzCZPkFzfKbiE3G6GQ90ziOjUMPtpcYnYzxiWgw/F3FxKcn5Teb7dmPt2f/flcd7lv965PB6pflZZVkvV8d6ft0/fVnq7dWH6gisL4UKuNbpuIbkdV1fMsPTkQeqI9IfQj1oa4JzuU3Ej9QHyo9CyL1YQyBVFgXITA/OFWE</t>
  </si>
  <si>
    <t>p4rwVBGeKsJTRXiqCE8V4akiPDURntIJBZ4Q5erGCnCsAMcKcKwAxwpwrADHCnCsAMcKcGwCHNMB4S9n50CaHxQKtFCghQItFGihQAsFWijQQoEWJtCCDMoea/ODc0V3rujOFd25ojtXdOeK7lzRnSu6cxPdOZ0OHsRI4Tg/uFBwFwruQsFdKLgLBXeh4C4U3IWCuzDBXdDgXol4itHJ3qZN2DYG7tzKkRgnCWYuOWqbD+unWrwbzDpucfqi/Hq7mfZa0P5GhuQn1b7bX8ovfC1/962M3W+t3l39turmeq66ttbn7T+SMf9F+VwHe0SG3Q1mnDuhiCYKlIkA85o66FomXQ68QSWNXg4H9Yn76nIDHcUxmSKBUcB7wYyn7lMtBPZ+I1q8LPuliDYCe7+7tm8RrduVFR33SyX+MNcZOCIbeHNbpnK/3rlgP3CfTAYMi6QtU+YdU1RrgVERu2Nqe+B+Zjlwn2w1MDJ2y/GaNjZ1CrYZ44SOAYx5hOyt2c+wPXA/azlwn0whkBTg50iN7H5j2PWki2owMAKCOwIBfqcA+p0zOhUwavayY4pqIzBqYnZMbc/aN7+i9+kWYyIp6VlpGiztXqYgI3DvmNqetW/3MOd0AmBIRebW6tlpjLqeLlOMrZThdJLNssXSS+eT1IvzycKbRKnvLdM8yNPMn4XZxu8bM+k3J/3tmGqyaVM+ndsOgNWAQgl1ObcFDJN360AOWUEQHfTQdLw65Epm4Jd1Mr459vRrmRO+U++LWr1nvvJuc+fdf8gM/pE6m2T11qD8rPyddpqPWEdHwEcHnhzrMI5ZMXZ1gQUDkR0bD0HlRGHZKWU8BJWTxN1eKU6KXRlhoYAm5UE2DA37pThJnO2XCkNhuOjhLi8gwtf3kWDWaWZen9aeW07eZwVH+D9wbgRJKM54sbDvHgTLOpdnkLks+KBd3apcS0vt8q8UloGFL03Bp5+6K9RQLQYuR0GVoZtCDRU2hsH2UaihmihQJgLMW/1D+V11D/JvlFzXGXtMNha4GoVQnKZ6DNVC4MoSXEha6jFUG4ErS10lItE6zCoSYPxCgxIfkQ28wXpMuFkXzQNrPYZMBox+/dZjyNYCgx+yHpMHTT0mNx7Mfo9uNTAA9iGXFczeyIJxQscAhrYO9Rhp+9WJMNdjyBQCSQF+jtTI7jeG7Rg8phsMjIDgnAPgdwqg3zmjUwGjZh/1GLKNwKiJqMc0nuZ1yyt6n24xJpKSnpUmhbN7mYKMwFyPaTxMPQHmegyZABhSsfUY+ew0Ru0Ye0Ez9hbXY4ybvPMQBwoldF+PYQRBrNFBs27X9RjG0RHw0YHnwDqMY1YMxHokIjs212MYURzXYxhJHNZjGCmwa8KA2UiGvraVYMQKcjvKMZyACFffR37ZZJlhvYQfWjJNTnCE+wOnRpB84owXC/vqQbDayjHtc1nwQbsux2iDgtSVkZUv3+W7BeUYosXA1SioMHRUjiHCxjDYXsoxRBMFykSAeeXz8tHqfSW3qyl5ojP3mGwucDkKITmNBRmihcClJbiStBVkiDYCl5a6akSidZhlJMD4RWKY6AwckQ28wYJMfbVHbr9TiEwGjH89F2So1gLDH7Ygs71SKLdcKUS2GhgC+xDMCmZvZME4oWMAg1uXgsz2SqG85UohMoVAUoCfIzWy+41hOwaP6QYDIyA46wD4nQLod87oVMCo2UtBhmojMGpiCjLbK4XMr+h9usWYSEp6Vpokzu5lCjICd0Fme6WQ3cOc0wmAIRVdkFFXCum9ywXN2FtckDEcDCgT5xgHCiV0X5BhBNkVHLYZAubdrgsyjKMj4KMDz4J1GMesGIgVSUR2bC7IMKI4LsgwkjgsyDBSYFeFAbMR+MMk05GMWEluR0WGExDh6/tIMJs0s76CJrdcJ8QKjvB/4NwIklCc8WJh3z0IVltFpn0uCz5o1xWZWMcnhaWw8WX+Lt8tqMgQLQYuR0GVoaOKDBE2hsH2UpEhmihQJgLMKx964mAgP7XL4MdkQ4ErUQi1aazFEC0ErirBRaStFkO0Ebiq1FUeEq3DrCABxk8EQr8jcUS28AaLMUm9KCrsxRgqGTD09VyMoVoLjHzYYozYFmOEpRhDtRoY/frQygpmb2TBOKFjAONal2KM2Ls6EZZiDJVCICnAz5Ea2f3GsB2Dx3SDgSEQnHAA/E4B9DtndCpg2OylGEO1ERg2McUYsS3GGF/R+3SLMaGU9Kw0+ZvdyxRkBO5ijNi7OgGWYgyVABhS0cUYsd8YtWPsBc3YW1yMiY3FmAQHCiV0X4xhBEEs0EFTbtfFGMbREfDRgSfAOoxjVgzEYiQiPTYXYxhRHBdjGEkcFmMYKbALwoDZCEQ8FNrFoREryu2oxnACIpx9Hxlmk2cm9Qp+Ysk1OcERDhCcHEEyijNeLOzLB8Fqq8a0z2XBBy3/729ficvqeXZ6z4z2pZVK037DnXl3PMxcjIK8Wp0Rphu3qRYD16egUvHPSvNVcvGvlfp7XL4YVOWab6VofCr132UlCb9bfVhdDPeN+vbbqngj9eRaJF6W3yoh+V11S/ez8rIu71xWt6Jcbr7xoire/HXzZx4Pgs1fo78w5Yg8PDFseHqp5xBNFCgTAeatb0oflF8O5f90th6TbQWuZyE0q7GkQ7QQuDYFl6K2kg7RRuDaVFeRSbQOsw4FGL8oMG6vIRp4gxWdrF5ZTe0VHSoZMFziKzpRZC7oUI0FBktsQSfdFnRSS0GHajUwYPYhtxXM3siCcULHAAa2LgWddO/qRFgKOlQKgaQAP0dqZPcbw3YMHtMNBgZAcM4CcDsF0O2c0amAQbOXgg7VRmDQxBR00m1Bx/iK3qdbjAmkpGelSQHtXqYgI3AXdNK9qxNgKehQCYARFV3QSfcbo3aMvaAZWz0yi3wWzkPhTfx04sV+FHtZ4vte6PvJIphlkzzehC9jgm1ZcaAn2caCjv1aWs2xGzBCXSpuAcOk4zqQQ1YQxBofNEt/2KTXj8zp9aPVRz9WYUNaVD5Xd7fr0I9Y0QUcHZ7e6jCOWTEQi5V9ZL6MJCzFGsPtVHdYSRwWaxgpsOvFgNmI4mFqSrgZSZzVauLEwHeXlw/hxvvIHZsMMquX9zNLFskJjvB+4LQHkiuc8WJhXz0IVluppn0uCz5o1xtntC+p1Iy5hS/Ngl2+W1CaIVoMXGmCir5bW5ohDk8MG55eSjNEEwXKRIB5zVabWJs6HpMtBa5L9SFPiRYC15gwstNcmCHaCFxj6iooidZh1pMA4ydCMcx1Fo7IFt5YZUaGu3qJ1HZD9106GTBa9luZoRoLjJXYyky+rcwY77q+R7caGC/7UNcKZm9kwTihYwDjWpfKTL53dSIslRkqhUBSgJ8jNbL7jWE7Bo/pBgMjIDhFAbidAuh2zuhUwKjZS2WGaiMwamIqM/m2MmN8Re/TLcZEUtKz0mR8di9TkBG4KzP53tUJsFRmqATAiIquzOT7jVE7xl7QjL3FlZnEUJlJfNv9tBpQKKHrygwrCGJJD5qk91iZYUUXcHR4dqvDOGbFQKxNdk99WUmcVmZYSZxVZlgpdiWChQKccKfZMNZn3Kwot6A0w8uH8ON9JI+bFFIas17O3/yLDvyEFxzh/sB5DyRZOOPFwr57ECx7aQYylwUfdL2LZjOf4oHjXTTaxWgpIm3XNgpxbdeQs1JNot/3c0i2GLj0BFWB2lLNr6T+e640oPyC1IGelIdP5Xd/XT6qZOFfB9Uf+qj8y7o080j++efq7LO1ZFSbtNc/9UupJb/efHl9btqz6lvP1xWbakf3d6vfDAfqgLVBlAzkX/Nc7fl+MYj96je6sTsij10MG7se6jhkEwXKRIB5bXUcsqXAVaw+xCzRQuCKFEakmuo4ZBuBK1Jd5SfROszqE2D8zHUcsoU3WMcJD+RHpD5i9SHUx+Y8I4ljq+3QaYHhFV/biQNhKu7QrQVGV1xxR5pTF3c2w6yz+h7damCE7UOfK5i9kQXjhI4BDHb04o6y/epEGIs7dAqBpAA/R2pk9xvDdgwe0w0GhkVwkgPwRYXyRYXyRYXyRYXyRQXQF53RSYHhtYeCD91GYHiFF3y23ud1y2t7n24xJuSSnp8mj7R7noKMwFvw2XqdegKMBR86ATDMIgs+6tlpjNox9oJmbCXEhZhMg1niTeOZ8OJ4vvSyQObwIojCeZzPgzTbvAbGLN2ybEHP1I0FnxAHCiXU5fMWMExOrwM5ZAVBLBRCU/2HKolXOfiPN+n3W/ILv97k6usWyuerD2Ri/4Ghf5IVWMCB4cmvDuOYFQOxzonJjCMdyWusJCxlHl8mGaZCDyOLw0IPIwV2sRkwH2Ew9CNtIWTEiuKs0BMI3zcktnd5CREevI9Uskkow7o8YLyE/oQXHOECwVkQJE0448XCvn0QrLZST/tcFnzQlbiMg2Xqp9PcS4NF6sWBH3hZsgy9dLIM83kilmK5eHAT4lK7VizFZYQdDRihe3HJCIJwTVBx+emmXPRooLqEVI2nfFGJy0fq+N4nVUHp5eqX6sTe9RertqJsL6gai56ve4yM9R7GsRDwseisOxkxEE4XoTtVW9g3w4F+Xl5jBWKRnybpycjhUHoyUmCDH2AubMUgRhJ3ytMfxibdycmHcO696s6o1irGu7NPeMERLrBv3cmJhX31IFhturN9Lgs+6Ep3imU2m2fziRfFy8iLwyz1ptE89fzpPAwmwVzqhs2D7lh3aldipO6MsaMBI3SvOxlBEK4Jqjt/r25crJSnajJSveyb1c2jxc8WP3/jF4Pyy/KrQaDtfTlihRVw2M7CkhED4VURwtJ0/wMrCouk9A3H8d9hRXGoKhkpsKENMB1pNswy7YSMWFHcycogGQYmXckJiHDeverKuNYi5uu4ecERHrBvXcmJhX35IFhturJ9Lgs+6EpXTudR6C8n8icWcezFURR4E5EtvFxkQTSd5osw28gtx7oy1o2G1JUCOxowQve6khEE4ZqguvJf9K3r1apl6gWhpTmdEVTAQTtrSkYMhEftRVMyojBpSnOVnJHFoahkpMDGNcB8WKvkjCjORGXoZ8NIu7JxlxcQ4bl7FZWiFiLmG6x5wREusG9RyYmFffkgWG2isn0uCz7odZF84ud54gdePpkLL56Fvpctkqm3WEZzEU5kyjadP7gJUSl0oyFFZYIdDRihe1HJCIJwTVBR+VDdR7t6p7qb9vvyyav7LCthWX4m9K1KR6ykAk7aWVUyYiBcai+qkhGFSVVGoQ7lDiuKQ1HJSIGNa4DpSNIoGArtjIxYWZypShl/TAuVnHgIx92rpkxqHWK+qZYXHOEA+9aUnFjYdw+C1aYp2+ey4INWZ2wcrIOA07M1Mh2nVIvWO4KE+dg8mLkYFbh7toa2rHtItnjXc/znOVsjfvVsDWE9W4M4djFs7Ho5W4NookCZCDCvHmQvTqvR/cHgyoW2Wr9xTDZ/170zHrhBtBC4IxguWW0HbhBtBO4I7qpFidZhdv8Cxs94oy3ZwBs8byNTB2zk8iPw1UegPsJ6j7v1lls6LTDkEs7biI2HqdOtBUZc7Hkb6fa8DfM1t3SrgVG3D62uYPZGFowTOgYwAHY5byPduzoRlvM2qBQCSQF+jtTI7jeG7Rg8phsMjIrghAfgiwrliwrliwrliwrliwqgLzqjkwKjay/nbVBtBEZXzHkb6fa8DfPVt3SLMRGX9Pw0OaXd8xRkBO7zNtK9qxNgOW+DSgAMs+jzNtL9xqgdYy9oxiprp6DKkOIxZu6WJQx69m48byPDgUIJdTm+BQyT5+tADllBEIuG0PS/QwsRI6iAg8ITYR3GMSsGYq0TkRCbiz2MKEzFHnMLESOLw2oPIwV2xRkwH8EwNralM5I4q/VYO4g4ARGOu48Msskjs7pCYL7slhcc4QHByQ8kOzjjxcK+exCstmpP+1wWfNC3uYMoMx6zkWNHA0boXlMygiBcE1RTdukgYiQVcNLOopIRA+FSexGVjChMotLYQcSI4lBTMlJg4xpgOuJUDMMk1rGMWFmcqUpLBxEnHsJx96op81qHmC975QVHOMC+NSUnFvbdg2C1acr2uSz4oG/zucCZ6QiNwHZnkXY0YITONSUnCMI1wTVl13OBOYEFHLirtOTEQHhWhLQ0nQvMScKkLI3LlZws7qQlJwU2vAHmw7JcyUniTFhajwVmJUQ48D61ZVDfGhhYboBkBUd4wJ61JSsW9uWDYLVoS8BcFnzQt/lY4Mx0jEZgv1xDp7RBhO61JSMIwjVBtSXrscCcYyHgY9FZdjJiIJwuQna2HAvMCcSiPk3Kk5HDofJkpMAGP8BcmFvWOUHcCU/zqcCsfAjf3qvsDGqpYrnikBUc4QH7lp2cWNg3D4LVJjvb57Lgg77NpwJnpoM2ghA7GjBC97KTEQThmqCys9upwJywAg7bWVcyYiC8KkJXGivlnCgsitJ8KjAnikNRyUiBDW2A6YiHaawDGbGCuBOVljOBWQERrrtXVVnfixVY7jhjBUf4v75VJScW9tWDYLWpyva5LPiglay0qcW+j9jIdXxSJ0YWvjQLd/lu/ogNqsW7HuO/4hEb1LGLYWPXxxEbVBMFykSAeXIUH63er1pb5SCXT3TmHpPNBW4eRkhY05EaVAuBm37hytRypAbVxl3ZyXOkBtW63ZjW9UgNYVyfJBp4c0dqBLE6Q0Ooj0R9pOoj22xjDyLrkRpkWmCI7fdIDbK1wAiLPFIjiJojNQLjFVv36FYDo2wfmlzB7I0sGCd0DGDA63CkhrT96kSYj9QgUwgkBfg5UiO73xi2Y/CYbjAwKoITG4AvKpQvKpQvKpQvKpQvKoC+6IxOCoyufRypQbYRGF0RR2o03ud1y2t7n24xJuKSnp8md7R7noKMwHykRuN16gkwH6lBJgCGWeyRGvLZaYzaMfaCZuwtruvkpiM1VGTCgEIJ3dd1GEF2RYhthoDpfse6DiOsgMPCk18dxjErBmJdE5EUm+s6jCiu6zqMKA7rOowU2MVlwHSIYRTrQEasILejrsMJiHDdfeSQTSZZ3w8YWO56ZAVH+D9w+gPJD854sbCvHgSrra7TPpcFH/RtblLPTYdqbEILYjRghO5VJSMIwjVBVSVvkzrjWAj4WHQWnYwYCKeLEJ1tTeqMQCzS09SkzsjhUHcyUmCDH2AuLEUgRhB3utPSpM7Jh/DtvcrO+gbBwHIbJCs4wgP2LTs5sbBvHgSrTXa2z2XBB32bz93IjeduJNjRgBG6l52MIAjXBJWdPZy7wQgs4MCdtSUjBsKzIrSl8dwNRhIWUWk7d4ORxaGwZKTAhjfAfATDNNOBjFhB3AlL67EbnIQI/92rtKwvEgwsl0KygiMcYN/SkhML++5BsNqkZftcFnzQt/mY4Nx47Ibtjg290AYRupeWjCAI1wSXluRjgjlJBZy0s6ZkxEC4VISmNBfJGVGYRKXpmGBOFIeakpECG9cA0yGS3LhayUjiTFSaDwlmxUO47V4VZVqrEMslhqzgCPfXt6LkxMK+eRCsNkXZPpcFH/RtvswsN56okWFHA0boXlEygiBcE1RR0i8z4wQVcNDOgpIRA+FRexGUjChMgtK8SsnI4lBRMlJg4xpgPiyrlIwgzgSl7S4zVkCE3+5VUtb3XwWWu8xYwREOsG9JyYmFffUgWG2Ssn0uCz5o+X9/W4P/N5tm7PtcDX2XtJSLuYVUiGukDg/W2Jh2XRgSTd51Hv95TtYI/FeP1ggC69kaxNGLYaPXy9kaRBMFykSAefUwD7wgEtUAD35QPl+9u3q7WiN+JmfsudaDHJMZdh0944EbRAuBW4Lh4tV24AbRxl1hynTgBtG63ajX8cAN/W6+Edm8mztuI/QP5EegPkL1EamPuN7intuP26DSAiMv/riNJBDm4zao1gLjLva4jXx73IbxOq57dKuBobcPza5g9kYWjBM6BjAGdjluI9+7OhGW4zaoFAJJAX6O1MjuN4btGDymGwyMieDEB+CLCuWLCuWLCuWLCuWLCqAvOqOTAmNrL8dtUG0ExlbMcRv59rgN42t7n24xJt6Snp8mt7R7noKMwH3cRr53dQIsx21QCYBhFn3cRr7fGLVj7AXNWGUtLJtXPMYE3rKU0SGJN523EdovM7pGCkXUpfoWMky6rwM5ZAVBrB5CFwHoVR9OUAEHhSfDOoxjVgzEoiciHzZWfThRXFd9OFncVX04KXZFgYUCmoiHwzAXOpIRK8mtKPuwAiIcdx8pZJ1IhvU1gqHlSkhWcIQHBGc/kPTgjBcL++5BsFrKPoC5LPigb3NvuhSV2hViKSrtVxVphgOG6F5UMoIgfBNUVHZoTuckFXDSzqqSEQPhU3tRlYwoTKrS1JzOieJQVDJSYAMbYDrSKNZvHhqxkjgTlebmdFY8hNvuVVLWVwSGluseWcER7q9vScmJhX3zIFhtkrJ9Lgs+6Nt8koaUlNo0UUrKEDscMET3kpIRBOGb4JKy61EanMACDtxZWTJiIFwrQlmajtLgJGESlublSkYWh8qSkQIb3wDzYVuuZCRxpiytZ2mwEiIceK/isr4pMLTc+sgKjvCAfYtLTizsywfBahOX7XNZ8EHf5tOB1dmLuuGQ4jLCDgcM0b24ZARB+CaouGQ9HphzLAR8LDrrTkYMhNdF6M6W44E5gVjkp0l6MnI4lJ6MFNjoB5kLQ8s6J4Y73Wk+HJiVD+HZe1WdUa1ULDccsoIj/F/fqpMTC/veQbDaVGf7XBZ80Lf5pjP5UgvdcEjVGWOHA4boXnUygiB8E1R1drvqjBNWwGE7y0pGDIRbRchKc6GcEYVFUJqvOuNEcagpGSmwsQ0wHeFQaKdjxAriTlVarjpjBUS47l5lZX09Vmi56owVHOH/+paVnFjYVw+C1SYr2+ey4INWZ278/Stqyqgbf76Y/eKNn/5EMxBE2RjqSKViFFbSaJfUdOaG2V6MGHz12A2twYdkg3cfNcsAQ0VfeVk+qdYYL8tvq8MZPlr9qrxcfXSgzsR4Wr5Ue3A8+a3HUhs+0/7Yu80PPi2/l99/qmOWAlH8cEQGv+Y0zeTdfOZm33yiNsrn8iNSm+ejWH0I9ZGaHCcVLMaDwfcjKppTRXOqaE4VzamiOVU0pyaaUzqNwNPA9yZKmLGCGSuYsYIZK5ixghmbYMZ0GPjbRvfrm73RidoMncuPSG2QllCFgipMUAUZ6trG1xYo3LN2rkjOFcm5IjlXJOeK5NxEck4ngUcb5B5YCXKhQC4UyIUCuVAgFwrkwgRyQQOpHrQ1iIpGDo+wCo1bXxMrhzBOCMxccii1hFOixbtBheEAK/mbr8vn5SMVNZv+sPIbfdQtLwertwfly+o7z6qAerk5xupSFf0Gq/erbbGPzQddraNwtYYjfyP/9uqALPm1Z9Vm2lc31T7a9Kk9HoTyh9SXVx/pxveIPL67sY3xiCuqiQJlIsC88pkXHERCZ+Ux2crdzInvECuqhcCDNuCLQZZDrKg2Ag/a6LrKQ7RuV210PMQqDIfGZjSihTd4jlWq9Hi2OSwmTKwHV5HxgPEWf3BVmGTGg6vI1gLDLfLgqjBpDq4KjZcO3aNbDQy53ZK4Zskr2RtZME7oGMDIRkjZ6iNkpO1XJ8J8cBWZQiApwM+RGtn9xrDrGRnVYGAcBK8eApxPoZxPAXQ+Z3Q0YADt46Qqso3AAIo4qapxN69b3tP7dIsxQZX0wDQrsnZXU5ARmE+qatxMPQHmk6rIBMC4iszS1bPTGHU9GacYW+UsUTANxXzmJWIRe7GYJ950mS69dDGJ4nkwiROxXPMY8/Q3J323S1SfOlCZrdsua9GAQgl1Gb0FDJPV60AOWUEQJTdosv+ZTMFVZn2pOiU2jRLlV+XT1XtVJv599Q2V2X+4/t7/+cv/X6idwiNWcgEnh+e4OoxjVozdwG/BQCTB5tYJRhSW1gltNn+HlcNh3wQjBbZ4C5iLWAxzHciIFcRZ30SYJMPE1DfBCYhw4n2kj00SWV+ZFlquv2MFRzg/cOYDyRTOeLGwrx4EyzqXZ5C5LPigK30Zidly6quu3eUk8uI8ib0sXwhPBGko4uV8Hs83A+NYX5p6KzLsaMAI3etLRhCEa4Lqy1f2gJmqRS+qqo/aE3alTffoXiC0k3nEOgYCPgadlSYjBsLZIpRm294vRiAWvWna+8XI4VBvMlJggx5kLkx7vxgx3KnNIDUfOcAJiHDpvarN+ja10HIzHis4wgH2rTY5sbAvHgSrTW22z2XBB1116R40IkuJSKfdRSY9mVt5011eZ91Fhn6oQ7LFwFInVBAauovWbUJPwb1F8itP5M+8aLZ5NY1C5dflpfwvvFs+r/6qb9Tfr1qRHpV/Vaelqn9rOoaCTceQ8XAr4pjFsDHrpWOIaKJAmQgwz94xRLRy14szdgwRLQQWPBGa1NIxRLQRWPDsqjeJ1u2GNMaOIaKFN9cxFPl1vd5+yx2ZDBg+8c1CcZqbm4Wo1gKjJ7ZZaHvLXWi55Y5sNTCC9qG/FczeyIJxQscABrUuzULbW+7CllvuyBQCSQF+jtTI7jeG7Rg8phsMDIHgJAbgdwqg3zmjUwHDZi99QlQbgWET0ye0vdHO/Irep1uMCaWkZ6XJCe1epiAjcPcJbW+0s3uYczoBMKSi+4TUjXZ673JBM7YS2Fkogtk89cRcHfwXLHMvSybVOSxRmuV5Oo3max5jxm1ZgqBn3aY+och+Fcs1UCihLje3gGHycx3IISsIYtEPmrY/fDWDvpJjq6Oh7Y1D+tN9j1iHQMCHAJ7i6jCOWTEQq5iIHNjYMMSJwlLAMRwof4eVxF0Jh5NiVytYKKCpdzLMMqEjGbGSOKviBHk2TA1VHFZAhEPvI4usc8movhwtslx0xwqO8H/gBAiSNZzxYmHfPQhWSxUHMJcFH7RqGrJpyL6rNtqoINWj7daVNAOfsOKuakO1GLjmBJV//0tVbahjFsPGrI+qDdVEgTIRYJ61akO1ErhkhVCspqoN1ULg8hNciFqqNlQbgctPXSUm0TrMUhNk/FLjMX1UC2+wahOqM5aizRJqFFhLN2Q8YAztt3RDthYYQpGlmyhoSjeR8ba1e3SrgWG0D9GtYPZGFowTOgYwsnUo3Ujbr06EuXRDphBICvBzpEZ2vzFsx+Ax3WBgHARnLgDnUyjnUwCdzxkdDRhA+6jfkG0EBlBE/aZxN69b3tP7dIsxQZX0wDTZoN3VFGQE5vpN42bqCTDXb8gEwLiKrd/IZ6cxasfYC5qxlbXhdDYJFzMvzSczL85D35vmS99LA+FPl7OFjOWbyGvMvS2LD/T821i/CXGgUEL39RtGEMRyHzSBNx6Qeq10s/oHdcG8yvIH5e/UAW2rD9c1n09VMr56RzccR6zDIeDDAU98dRjHrBiItcw+MmNGEpZSjuFoiDusJA5LOYwU2OVkyGzkw8gXOpQRK4qzWk6Y+cb936yACOfeR1rZJJf1xZGR5RJQVnCE/wNnRJAM4owXC/vyQbDaajntc1nwQVe6czqdL5IoS70sSxMvXkSJl+fzyFvK1DOdTNR/Y6MzHetObTiUujPCjgaM0L3uZARBuCao7vyqPnwfpTv/o3xYPtTxH7HyCzh/Z6HJiIFwtH0ITUYSx0KTkcSh0GSkwMY6yGzYhCYjijOhGYWZ8d5PVkCEN+9VaNZ3RUaWez9ZwRH+r2+hyYmFffkgWG1Cs30uCz5otfX74IH7CyViHaeUkLGFU4hsl9Nh85A2NB+SLQZWPaEa8FY1D7VdEkEdsxg2Zr00DxFNFCgTAeZtmocGPxiUz1fvrt5WY6zOES2fa13FMdlyYCG1DzVLtBBYD8WoVHNDEdFGYD20q/4kWoepfULGz3CcENU8lm6i69sZTIcEkc0GBkt8l1BqPNLob+jWAmMltkso3nYJGW+avEe3GhgvUSob+mic0M2OkWYTyvXx3tWBt3QFUSkEkgL83KiR3W8M2zF4TDcYGMzIqYnpSTmjmwyMbr10+1BtBEY3TLdPvO32MbqN+3SLMRGvzwehIJvM3d0T710dcEt3D5UAGA/R3T3xfmPUjrEXNGM3555tYosy22kSLHQoMgkWNpTEN447zFx6EmzoODokWwwM6l2SYMDVxDL5rTLf6tbDTRL7XH75e3VdYnWuLnhXDHEcYtg49JLYEk0UKBMB5lVLDN+tfuMJX472c5Xgqkl4Pii/HMr/mbJbovlAQdBHdku0EBj/+8luiTYC43/X7JZoHSbWA8YvCoaJzsAR2UCW/BbQsC5VdlL3qgv7RhkqGTBU4lPgKInMKTDVWmCkxKbAYpsCC0sKTLUaGC1RKbB5o4zYG1kwTugYwGDXJSUWe1cnwpISUykEkgL8HKmR3W8Mu54SUw0GRkBwSgzwOwXQ75zRqYBRs5esmWojMGpismaxzZqNr+h9usWYSEp6Vprip93LFGQE7ixa7F2dAEsWTSUAhlR0Fi32G6OuZ9EUYytlmOTZJAymXp4uMy+e+0tvMktCb+nP0zgMl1E4F2seY3b95qT/XkVh3COT4EChhLo83AKGycV1IIesIIjuFmiK/lCmz5dVTr1NzI131Wyy8Kq4vM7Oq3y8+ua2t/Gfyn8tPy+/KP+l/FR+/knmj/KLH8sv/UF+/qn8av2DQej7q/cS9RGEWj15xDqWAj6W8Bxah3HMioHo+8Hk0pGO5DVWEqa+R1+LcocVxWHjIyMFtvcKNB31FW3Xc3hGEmd9j4GfZ6q3U4d4lxcRERv6SEibtDSpu+WMF2if8IIjPCA4l4IkIGe8WNi3D4JlncszyFwWfNCuj0vTriVKIWq7QjLN4l2+W1DsIVoMXL6CKsmbL/YQxyGGjUMvxR6iiQJlIsA8TbHnoRenB+oXYSr1EI0HLnRh5Kmp1EO0ELhohZKdxlIP0UbgolVXPUm0DrNABRg/ERov4qZaeIO1nqxec03ttR4qGTBS9lzroVoLDJTYWk+6rfUYL4i+R7caGCz7kNYKZm9kwTihYwBjXZdaT7p3dSIstR4qhUBSgJ8jNbL7jWE7Bo/pBgNDIDg/AfidAuh3zuhUwLDZS62HaiMwbGJqPem21mN8Re/TLcaEUtKz0qR7di9TkBG4az3p3tUJsNR6qATAkIqu9aT7jVE7xl7QjL3FtZ7EWOux3ZurAYUSuq/1MIIg1vOgGfrtrvUwjqWAjyU8hdZhHLNiIFY6Mcm0qdbDSOK61sOI4rDWw0iBXW0GTEeYDv3UlMQzotyWYg8nIiI49JGRNnlpVhcIMktuygmOcIHgZAqSgZzxYmFfPwhWW7GnfS4LPuhqp88rMscoTH++mP3ijZ/+RDMQRF2qDRFSk+YWUpEEu6Smso/ZXozcfLXyozX4kGzw7qNmGWCgrNQedaFKOs9Wb60+kF+4VHKyqfHocKT8y384IjNd84dmqG7ucL2gG/sH8sPo/6gQMR4Cnjwry0+V5acmy0/plgu85fCkWRo+VoaPTYaP6YbDXwa6210vxkmAwgRQkAGurbS0AOCel3Nl9bnJ6nO61XAnj1xgkUZfKKMvTEZf0Ix+JftyvCnVeKh8bL22LjEf9Q8zlxytTMs+h2SLgaWXLuFK/sv/t3x65SilKlw92py1pA5UeqdaB1ErKL+Wv3u7fCb/7b3BOsyVj1bvyz//vboZWH3xpfzZ7+UX1GFPfx2oRZOB/KGn5Terd6u/4S35q/zPrX/4hfqPVX/He7qBOyIP3G5AYWxsoJooUCYCzFMnqqo1p9Vv1FKXzthjsrHAKg5m7cXQyEC1EFiRQa2pmBoZqDYCKzIdF0uo1mGqL4DxCw2XNY/IBt5cH0McbOqJsW/tYyCTASMpvo8hyNPQ2MhANhcYSZGNDLHfNDLExltr79GtBkbTbnlSvWAU+3sjC8YJHQMY2wiZUl1mlLZfnQhzIwOZQiApwM+RGtn9xrBrCRPZYGAIBK+9ARxPAXQ8Z3QqYNjso5GBbCMwbCIaGRpP87rlFb1PtxgTSknPSr2U2eJlCjICcyND42HqCTA3MpAJgDEVmWerZ6cx6lqKTTJWWbtIsmk2mU+8YDmdefE8nnjTKFl6wSKehf40Xk6ytvXiNyd9NzKorNaUgwc4UCihLk+3gGFydR3IISsIolYFTeE/UecSVf0LT2X2/c5g9UuVm68+XL3vbRP3rkk345AI+JDAM18dxjErBqIY10dOzEjC04+g47jDyuGuGYGTAlsNBcyFJQ9nBHHWimA+Q5kVD+Ha+8gnm6wy2JSuY8u94azgCM8HToUg+cMZLxb2xYNgtbQhAOay4IOuDxzd+H/ntR1tqJO6MrTyil1eZ7Wd1FjbIVoMXI2CCkNMK0Jd23m26XF9rko/1b99X3XJbi7oeLlpmn22uZLj26oNVqrJzWUcq/fVf8XU1kAdlxg2Lr2UbogmCpSJAPN279M4uHoAqc76Y7L1wIWsPnQr0ULgohRCj1pqOUQbgYtSXbUm0TrMAhRg/OLMdP4o1cAbrOVEqoUpVh+iXlwN7VUdKiMwhhKqOn4SmKs6VHOBMRRb1Qm3VR3j/bX36FYD42gfKlzB7I0sGCd0DGDY61LVCfeuToSlqkOlEEgK8HOkRna/MWzH4DHdYGAwBKcyABdUKBdUKBdUAF3QGZ0PGEp7qe9QbQSGUkx9J9zWd4wv6326xZjwSnpqmhzR7m8KMgJ3fSfcuzoBlvoOlQAYXdH1nXC/MWrH2AuasZWknQdhvFyG3iJPJl48iyNvulzOvSCcLoMkmS3SZLbmMWbgliUJehZurO9EOFAooS5Xt4Bh8nUdyCErCGIREJrGf1I3TtbJ9wt1YebqA/mlzc7TP1dJ+i/lP7+qcvFqe+q6/3L952Te/7D8Y/mJt7sjVTdAR6wDJOADBE+WdRjHrBiINU9E1vys/EaH8horCk+5R7+ad4eVxGHBh5ECu+4MmI0ozoe5dkJGrCjOSj7JMMx0eHd58RDevo9ks0k560u5Y8sF66zgCPcHzpMgKcUZLxb21YNgtZV82uey4IOuhGgoxCKcLoSXz6aBF09F6GXxPPTiPIqDMAtmWb7xrI6FqNZjSSEaY0cDRuheiDKCIFwTVIj+8yvFnkeD8n9IVfptVS6SonRQfnkcRT9WejSIBuoHq3aiX5n2nRyxwgs4fGeRyYiB8LK9iExGFBaR6Q9DoUO5w4riUGUyUmBDHWA6Aum5tfMxYiVxJjLjdLjhuK4yOfkQrrxXlRnXysR49fEJLzjC//WtMjmxsK8eBKtNZbbPZcEHvVaZ0yBfxEnmLZdi5sVSnXr5NIm9+TRKk6m/WITRRlU6VpmRbjSkyhTo0QARuleZjCAI1wRVmZ80HUiv7C1Xy5ivtCMN/mbxs8mbk8Gbk59N/u7v3qhP4PuyfFxtTVcn7Ms/91S1Ock/uf7mx9V+9aerj9a/j9T5e5G+YH7EOmYCPmZwcWpq3BqUv1dt/6u3dZzHrJwI741Qr8bGIkYSFvEaDH3t0ad3WFEcildGCmwEBUyHUHuiTUukjCjO1KsQ0TA1LZJyAiJiRK/yVdSSx3JNMCs4wgH2LV85sbAvHwSrTb62z2XBB70+nu8V3WYUqD2fz2da/0ysoMkuqKkhvu/T+bTmHpLN3X3Oup/N92V10vP3qw90hkrRl/xwRLbW9al76cFJksUmt0aFiPEQ8E6gzal76cGpyfJTuuUCbzm8A2h96l56MDYZPqYbDn/M6d5002OYHhQmgIIMwH7qXnpwbrL6nG413HUju8XWp+6lBxcmoy9oRlcPywO38cfYCma7nEEkqXHUwfYSI5BxRxbRYPjLCY1B/1bl6Wo71ePVB+XTQZWqf12+WL2z+mDTqvWyauBSqxfvqR+s9m6p7Vbr6KUDlLErVbGLSOk6dmUydolAfag9F0KFskSdIpuo3ybqu2moPhL1kZtiHBXWRYzLZIyThKeK8FQRnirCU0V4qghPFeGpIjw1EZ7SCQWeEOXfxgpwrADHCnCsAMcKcKwAxwpwrADHCnBsAhzTAeGvZeeYmcmYKUELBVoo0EKBFgq0UKCFAi0UaGECLcig7LE1k7FV0p0runNFd67ozhXduaI7V3Tniu7cRHdOp4OHL1IMzmQMlnAXCu5CwV0ouAsFd6HgLhTchYK7MMFd0OBeiXVOd1GHltN5MitHbpwkmLnkeG2J2USLd4NZx13UD1VDdRV81UVAq/dloFYX96oOl3c3rTB1aFb/8q4M2peqeKHu51Un5b69+mjzWxnZqyN4nlS3B1VtM+pU3NWH9e7qauVe/u3fVxfSPt7sqa7KFfUVtcOB/OMvBkF1Ua1u3I7I47YbFzl3WRNNFCgTAeapGVi9NxxUxZL35Sx5aqQvy5fDweofqkOO/1I+0jEckxl2VwUZ91oTLQRuEEOVOox7rYk2AjeIda1hEK3DbAaDjF8SGzdbEy28wc3WudL8fr3JMbPvs6biAaMsfp+1/K+at1lTrQUGWew262y7zdp4rc09utXAQNstZWzKOdneyIJxQscAxj1CMthsfcz2rk6EZZs1lUIgKcDPkRrZ/caw6zkc1WBgHARXxgDOp1DOpwA6nzM6GjCA9rLDmmojMIBidlhn2x3Wxvf0Pt1iTFAlPTBNtdHuagoyAvcO62zv6gRYdlhTCYBxFZmvq2enMep6Ck4xtpLaUewv8zzyMj+ee/JHJ97Eny68aBr6eTydR+ly81AZs/M3J/22HK7bDk05eo4DhRLq8ngLGCaX14EcsoIg2kmgKf6/63L6X1VX4DytkvHqnl8d6hErqoCjwlNeHcYxK8ZupLdgILJe8zYWRhSmTkBtC/IdVhKHjYCMFLuawEIBTbYzIcx7pRlRnDUCZsPEdDwuJx7Cb/eRMTZ5Y163juWW3JETHOH+wMkOJDk448XCvnoQLOtcnkHmsuCDriRllmThLJ2n3jRKfS9OFksvn8VTL8ojP1/mk0m02HhWx5LS0Cso7LdPaEYDRuhcUnKCIFwTVFL+fqeQ82hQ/q78p/Kr8ovyc6/8RP1SncTzSflVtWlaB33ECi3g0F3FJScGwrv2IS45UVjEpXmPNCeKO3XJSYENcYDpiAPjHmlOEmfiMvDNty+wAiJ8eJ/yUvgbSSIs9/qxgiMcYM/ykhUL++5BsFrkJWAuCz5opS9tsrHvPiGTYAwsfGl2bRfNzfcJUS0Gli+hiu9/uT4h6rjFsHHro0+IaqJAmQgwr75Ie2C7SZtqLbASipCvpo4gqoXAgiZclVo6gqg2AguaXeUm0brdcNa1I8jPTVd4US28uY4goZr9RbQpyovA2hFExgPG0347gsjWAsMpsiNIBE1HkDDeMHWPbjUwpPYhwBXM3siCcULHAEa4Dh1B0varE2HuCCJTCCQF+DlSI7vfGLZj8JhuMDAOgrMYgPMplPMpgM7njI4GDKB9dASRbQQGUERHUONuXre8p/fpFmOCKumBaTJDu6spyAjMHUGNm6knwNwRRCYAxlVsR5B8dhqjdoy9oBl7i8s3xo22IsSBQgndl28YQRBLf9BkvqfyDSO0gEPD01wdxjErBmL1EpH/mss3jCiuyzeMKA7LN4wU2CVkwHSE6TDST8iIFeV21G84ARFOvI/0sUkiw3rN33KDHys4wgOCMx9IpnDGi4V9+SBYbfWb9rks+KBvc8e58SoFEWFHA0boXl8ygiBcE1Rfduk450QVcNTOqpIRA+FTe1GVjCgsqtLYcc5J4lBUMlJg4xpgNkSSDaNEhzJiRXEmKs0d56x4CL/dq6Ssb3QSltu5WMER7q9vScmJhX31IFhtkrJ9Lgs+aNctQdqgIEVibOUDnzfrsCWIaPGux/gv1xJEHLcYNm69tAQRTRQoEwHmNUcHvaxneX3rQjWjj8sX9dhXP9R2mBCVClgyRYhcY+sQ0UJg5ROjXc2tQ0QbgZXPrqqUaB2mygkYv0j4+tWAEdnCG2wdEqp1KKmr97G9dYiKB4y7PbcOUa0Fhl1s61C8bR0y3iF1j241MPT2IdQVzN7IgnFCx4iRGISafrx3dSIsrUNUCoGkAD9HamT3G8N2DB7TDQbGQXC2A3A+hXI+BdD5nNHRgAG0l9Yhqo3AAIppHYq3rUPG9/Q+3WJMUCU9ME0GaXc1BRmBu3Uo3rs6AZbWISoBMK6iW4fi/caoHWMvaMbe4tJOZGwdEjhQKKH70g4jCGKJEJr0dyrtMKIKOCo8CdZhHLNiINY2EVmvubTDiOK4tMNI4rC0w0iBXV+GzEYWBkNfG4pGrCy3obbDiYdw3H2kjE3iWF9EJyyXCrKCI/wfONuBZAdnvFjYdw+C1VbbaZ/Lgg/6NrejG67yk5oywY4GjNC9pmQEQbgmqKbsqR2dEVrAoTurS0YMhHftRV0yorCoS0s7OiOKQ3nJSIENcYDpyNKh0M7HiJXEmbi0dqNzAiJ8eK/yMqklSWKRl5zgCAfYt7zkxMK+exCsNnnZPpcFH7Tr1qFYxycFo+32tDQDXxTqsHWIaDGwfglVfP/rtQ4Rxy2GjVsvrUNEEwXKRIB5chQfrd5XI6zufS2f6Mw9JpsLrIUi9KuxJ4hoIbCkCZeltp4goo3AkmZXvUm0DlO+BIxfHg9znYEjsoE32BJU3S6c11X51N4SRMUDxtOeW4Ko1gLDKbYlKN22BKWWliCq1cCQ2ocAVzB7IwvGCR0DGOG6tASle1cnwtISRKUQSArwc6RGdr8xbMfgMd1gYBgEZzEA51Mo51MAnc8ZHQ0YP3tpCaLaCIyfmJagdNsSZHxP79MtxsRU0gPTZIZ2V1OQEbhbgtK9qxNgaQmiEgDjKrolKN1vjNox9oJm7C0u38TGlqAMBwoldF++YQRBLP1Bk/meyjeM0AIODU9zdRjHrBiI1UtE+msu3zCiuC7fMKI4LN8wUmCXkAHTEUbD1HiaECPK7ajfcAIinHgf6WOTRGb1mr/lompWcIQHBGc+kEzhjBcL+/JBsNrqN+1zWfBB3+aW89jYHpRjRwNG6F5fMoIgXBNUX3ZqOWdEFXDUzqqSEQPhU3tRlYwoLKrS3HLOSOJQVDJSYOMaYDbiPBrqb1IfsaI4E5WWjnNOPITf7lVS1neeCsv9tazgCPfXt6TkxMK+ehCsNknZPpcFH7T8v799RYAoQfXfbNKx7xYhoeP9UZJYL1RLg11eZy1Chi74Q7LFwHpmJ9UH7AmS36x6i6oeoLrlp2pL+aj6zeP+GoderN4ZBMGBUH/9800fUTIwNxJRRzeGjW4fjURUEwXKRIB59TB7QawG9KA5b0hO0eXq/fJSTYb82mX58pUziC51VMdkKmChFSGNTf1GVAuB9VKM4jX2G1Ft3NWzPP1GVOt2g2XHfiOR5jr7RmT7bq7dKAkO5Ie6wSypLxFKfGvPEZkRGKDxPUdJlBt7jsjWAuMzsuco8Zueo8R4S+s9utXAGN2HwlcweyMLxgkdAxgMO/QcSduvToS554hMIZAU4OdIjex+Y9iOwWO6wcBQCE6TAB6oUB6oUB6oAHqgMzofMJD20XhEthEYSBGNR43Ped3yst6nW4wJrqSnps4/W/xNQUZgbjxqfE09AebGIzIBMLhiG4/ks9MYtWPsBc1YZe3UF3ngZwsvSWYLL56IxMvTRHizPIwX8cyfZtPNq2rM7i3LHfQM39R4lNjua9OAQgl16wAWMMxagA7kkBUEscDYZYmg/Ealg6u3q5Rd5vs/Xmfs5Z+rnPGX8p9fyX/eWn9bfq2qHQ3KlzJvLx+Wfyw/8covq26lz8s/yM8/lV8dDCLfVM44Yh0yAR8yeFKtwzhmxUCssCKyaGOBiROFp8Ck47jDyuGuvMRJgV3jBsxFFviJDmTECuKwuBQJHd5dXjyE7+8j9WwS0GBTkEgs12izgiNcHzhrgiQYZ7xY2BcPgtVSXALMZcEHvZal0XQSSAfhRUEifzYIMi/3F1NvtgjzuZhlkZ9u5tuxLDX0KyUhejRAhO5lKSMIwjVBZel6c7uUmqqatCk7rX69LjytPij/WjXBS7H5mTbSHLHiCjhuZ0nJiIHwqwhJ+VLV/IYDfenuNVYgHmE59IUO5Q4rikNtyUiBDXGA6Uj8dJhrJ2TEiuJMXQZimGp92l1ePoQP71Ve1heyJpbLdVnBEW6wb3nJiYV99yBYbfKyfS4LPuh1O/wy85Pl3PeWob/04lmSe9k8z+XPLmI/iZYTP76ZVU9t+6uUlxF2NGCE7uUlIwjCNUHl5fXtluq3Um0+Lp/Kb71dPlp3MSmpOSg/LT+uFjT/WH4m//l8sxx678wTwaD8WDcgR6wDIuAD0lmAMmIgPC9CgJrXNBlRWKSnP1Tl7esod1hRHEpPRgps+ANMR5YMM+18jFhJnCnPLBtmhq55Vj6Ee+9Vedb3tiaWO3hZwRH+r2/lyYmFffUgWG3Ks30uCz5o1wdpatNDqSVjC1+aZbt8t6BLnmjxrsf4v7vkr4/uEXl0Y9jo9tIlTzRRoEwEmLdujvcG8v9W/1B+V/XE/0ZN1IEcYDXH1XKzfDBUB/2g/HJYfqkjOiYT7cYCxg55ooW7Epe1Q55oI7Cxr6tuJVqHaeKDjF8W65cVRmQLb7BHXt3SmyTqI607VO1X9ZIZgeG55x55qrXA6Iztkd9e1ZtYruolWw2M0H3oeQWzN7JgnNAxYiQGoW91e1Vv0nJVL5lCICnAz5Ea2f3GsB2Dx3SDgcEQnBQBPFChPFChPFAB9EBndD5gKO2lR55qIzCUYnrkt/f1ml/W+3SLMeGV9NQ02abd3xRkBO4e+e19vXZfc04nAAZXdI+8uq9X72cuaMbe4mpRYuyRFzhQKKH7ahEjCGI5EbpA4KBaxDggAj4g8IRZh3HMioFYLUVkyeZqESOK62oRI4rDahEjBXbJGjAdYTpMYu2EjFhRbkW5iJMP4d/7SC+bJLO+CjaxXOvLCo5wgODMCJJEnPFiYd89CFZbuah9Lgs+6NvcB58Y++AT7GjACN1LT0YQhGuCSs/OffCMuAKO21lYMmIg/CpCWLb1wTMCschLSx88I4pDeclIgQ1xkOnIo6HQC/4RK4szfWlrhOfkQzjxXvVlfRdsYrnXlxUc4Qf71pecWNiXD4LVpi/b57Lgg77N58Inxkb4FDsaMEL3+pIRBOGaoPqyy7nwnKgCjtpZWzJiIHwqQluaFy0ZUZhUpdYf3GElcSgqGSmwcQ0wG1Ek4mGoFV0jVhZnotJ8MDwrHsJx96op01qHWC6tZQVH+L++NSUnFvbdg2C1acr2uSz4oF23uKc6PqkS7Xcp5bt8t6DFnWgxsIGuk8z7T9DiThzdGDa6vbS4E00UKBMB5u0cBD/4wfYk+JfVIrOcZPmrnOZquh+XLzYnw1c/05wM/0jreo7JnLsRgrHxnWjhrvBlbXwn2gjs1usqZ4nWYTrzIOOnrzuPyPbdYNt7fnCSpL76COqm08ze9k5lBIbsntveqdYCIza27T3btr0br2y8R7caGLX70PgKZm9kwTihYwDDY5e292zv6kRY2t6pFAJJAX6O1MjuN4btGDymGwwMheBECeCBCuWBCuWBCqAHOqPzAQNpL23vVBuBgRTT9p5t296NL+t9usWY4Ep6apoM1O5vCjICd9t7tnd1Aixt71QCYHBFt71n+41RO8Ze0Iy9xbWh1Nj2nuNAoYTua0OMIIglxk6LBtDaECOqgKPC02MdxjErBmJtFJH9mmtDjCiOa0OMJA5rQ4wU2PVpwGxEob4bZ8QKchsKQ5x4CK/dR9LYpI71LbOJ5cZgVnCE8wPnO5DU4IwXC/viQbDaCkPtc1nwQd/mZvbU1Mye2i5V0o4GjNC5oOQEQbgmqKDs2szOiSvguF1FJScGwq8iRGVLMzsnEJO0NDWzc6K405acFNgQB5mOLNdxjFg5nElLSyM7Kx/CgfepLVN/o0dSy621rOAIH9iztmTFwr54EKwWbQmYy4IP+jaf0ZGaGtlT2/VJeqUNInSvLRlBEK4Jqi35z+jgHBABH5DO6pMRA+F5EerTuKTJicKiO81ndHCiONSdjBTY8AeYjlDbZjpixXAmOy3nc7DyIXx7r7KzvtswtdxTyQqOcH59y05OLOx7B8Fqk53tc1nwQbvuddeW96WQDG18ub/Ld/O97lSLgV1zUCX4n7TXnTq6MWx0++h1p5ooUCYCzNvpdffWU/h+tbwsx718orP/mGz/rufn62GnWghsvYMrWUsPO9VGYOtdV4lKtG43DHbsYU+GpiVPon0318OeRqp9PVYfYtNBmobWHnYyIzAU99vDTrYWGImRPexp2PSwp8Z7Fu/RrQZG4z60u4LZG1kwTugYwLDXoYdd2n51Isw97GQKgaQAP0dqZPcbw3YMHtMNBoZCcAIE8ECF8kCF8kAF0AOd0fmAgbSPHnayjcBAiuhhb3zO65aX9T7dYkxwJT01TWZp9zcFGYG5h73xNfUEmHvYyQTA4IrtYZfPTmPUjrEXNGNvcVkoM/WwpxEOFErovizECIJYOoQuBjgoCzEOiIAPCDw51mEcs2IgVkYRObK5LMSI4rosxIjisCzESIFdngZMRzD0I+18jFhJbkVliJMP4d77yC6bHLO+HDa1XPTLCo7wf+DECJJDnPFiYV89CFZbZah9Lgs+6Nvc7J4Zm91j7GjACN0rT0YQhGuCKs/Oze6MuAKO21lXMmIg/CpCV7Y1uzMCsahLS7M7I4pDdclIgQ1xgOlIh6HpXiBOEmfq0tbuzsmHcOG9qsu4ViSWC2hZwRFesG91yYmFffUgWG3qsn0uCz7o23w2R2ZsdxfY0YARuleXjCAI1wRVl13O5uBEFXDUzsqSEQPhUxHK0rxiyYjCpCm1/uAOK4lDSclIgY1rkNkIxVBo20hHrCjONKX5dA5WPITf7lVS1tcTpparJlnBEe6vb0nJiYV99SBYbZKyfS4LPmj5f3+ryOMHjVL8bzbp2Hdre67jlaIxsfCKNNrlddbaHuvL94dki3c9CENre/lY6r13q7O7pfJTte3Ve9t+d7Wapbra1e9elt81zeq/3Xxn/XPP5HdUX/SzqvP9qTr8u/yrao9/Wn3x6bXm9apb3bc0qxPHK4aNVy/N6kQTBcpEonnHZPN2XTdjLzrRQmALHUaMmnvRiTYCW+i6ykyidZh2OcD4xUP9EaMjsoE32Iyeqj70rO4CTex96FQ8YNzE96GLRJj70KnWAsMmtg892fahG685vEe3Ghg6+xDeCmZvZME4oWMAI1qXPvRk7+pEWPrQqRQCSQF+jtTI7jeG7Rg8phsMDIPg7AXgfArlfAqg8zmjowHjZy8t6FQbgfET04KebFvQje/pfbrFmJhKemCajNDuagoyAncLerJ3dQIsLehUAmBcRbegJ/uNUTvGXtCMVdZOs+lczBcLbzJdBF4c5xMvS2ZTbzJPs7kQ0/l8OV/zGPNtywIEPec2tqCnOFAooS4zt4BhsnMdyCErCGLJj5q0f1++8KqM+2mVaT9afbTdiP7hpuW8/KL8svxcfv5j+cfyq0H5Sfmx/Nd/Kv9UPiw/lV/6pPxycH4UBKluhI5YR0jAR6hzDsyIsSsQLBiIXNlc4WFEYarwCB3JHVYShxUeRgrsMjNgNlJfuwgzYuVwVt6JwmFuqu9w8iGcfR9pZpNs1le5ppZreVnBEc4PnCFBMoozXizsiwfBss7lGWQuCz7ov1+vRi3T2XyZeMEsDL0gWORe5i9Sz/eFL5IsC3KxkWeOdajWZUkdaru3SDsaMEL3OpQRBOGaoDr0y00155G56qO0aBD5UsSo3vTn4cGg6ll/Wv61+nOBv3rPWvVhHBABH5DOspMRA+F5EbLTWKJhJGFSndrk9Q4riUPVyUiBDX6A2RDDIDZVhhhJnOnOMBhm2jfnLi8fwrn3qjuzWqtYLo1lBUd4v751JycW9tWDYLXpzva5LPig676izXw67ysKtNmilJa5FVjsAjtrLEqMjUVEi4HVUag2/LOShGrDYvnXShw+Vr1Bdc/QC6/8tnxcrWG+KC/lv6suoI9Wv5L/frntNFqvWz4eBGo18zv1N+mIj8jEMYy4l9YgookCZSLAvO05ln4luw8G5XN1RGklz5VsV6vGb5WPdBjHZAxg7bQPfUq0EFgCxehOcwsR0UZgCbSroiRahyl3AsYvTvTHGI/IBt5cC1HmH8iPQH2E6iOq6/m5vZmICgoMlvhmojhJzc1EVGuBoRLbTJRvm4mM1xjeo1sNDJd9qG0FszeyYJzQMYAxsEszUb53dSIszURUCoGkAD9HamT3G8N2DB7TDQYGRHDKAnBDhXJDhXJDhXJDBdANndEhgTG1l7Yiqo3AmIppK8q3bUXGN/Y+3WJMnCU9Ok1CaHc6BRmBu60o37s6AZa2IioBMMKi24ry/caoHWMvaMZWujH0IyFC3wuz2dKLk2XkTaMw8NJwspj6kyRP1eFkiseYblvWHzqk3Ka+osx2/5uGFIqoS8wtZJjkXAdyyAqCWPKD5uwPN9t5Hr2Sqe+k5y+qDUGqqqMuuFBFHpUtVj+oij2bXeJ1z9FX5T+V/1p1Hf2LOgdTNSE93ByGaTj7knPEBHzE4Am1DuOYFQOx5IlJqCMdyWusJEwFH1+LcocVxV3Fh5NiV1tYKMB5vKEgMmIFcVbwydM0MW4lZyVE+P8+ktA6Fc3qC1wzy2W8rOAI/wfOnyBZxhkvFvbdg2C1lHwAc1nwQVfadDmRv1/EmTcR0Vz+bJh6k6WIvXgSTBL5O3++WD64EW2q9VpSm9ouidMOBwzRvTZlBEH4Jqg2/aSlvf0r+dv3qvvS1FnszyrJ+uEg0Nf1jljpBZy+s85kxED4WYTONPazc6KwCM1Ex3GHlcOhymSkwEY6wFyEmW8qF3GSOJOZYTgUJpHJyYdw5L2KzPq61sxy9S4rOML59S0yObGwrx4Eq01kts9lwQddiczZfJom8XTuLafzwIuzeObl2TT0sjRO8jyIg/lk41ldi0ztSoUUmSF2OGCI7kUmIwjCN0FF5h9Wvy2/Xl+9OyifVD0xu91Jo//XPe+8utj3nWrt87k621v9xPZi3uocdhka1Gds0p+MAyPgA9NZfzJiIFwwXH+u3l+9o0N5jRWFRX9qd+reYeVwqD8ZKbBBEDAXUZgOtfnAiJXEmf5MhonQ4d3lxUO4+F7lZ1hLFss9sqzgCN/Xt/zkxMK+eRCsNvnZPpcFH3QlP0U6j+ZpGnpTP5A/O81m3lQkmRfMJnGySII0DjcD41p+xrrhkPIzwg4HDNG9/GQEQfgmqPy8frXk9UL659VZHV+Un5b//4EfmtQlI7eAc3dWl4wYCA8LV5eW1U1GFBZ1ab5BkhPFocBkpMCGOcB0pEPTeR2cIM70ZSqMF0iy8iGceK8Cs750MLNcIMkKjnB/fQtMTizsmwfBahOY7XNZ8EFX+yZf0VVGBfnzxewXb/z0J5qBIApIrTuS2jG2kia7pKYNk2Z7MbLw1T2TWoMPyQbvPmqWAQbKv38rL6u9j+vrHJ8Oqs7Kr9WBGqsP1oerVzcJru8Zr2rd1Y9vd0zqAKUYjH84IlNe85BmzG4OcrNTShycJLnaLpVH6iMx+UYqTozHgXegK4ZTxXCqGE4Vw6mJ4ZTOIPAM8B50iTBWCGOFMFYIYxPCmI4Af3nobnqz6UUcFAqlUCiFCaUgo1zbzNCCgnuazpX958r+c2X/ucn+c7r98ECB3M0gzb9Q5l8o8y+U+Rcm8y9o5leP0oMm3Dk8MCA0bl0QVo7MOA0wc8mxb2g4B+eQbPFuYOh4XsAXMtKp3Qe/atY+WoKdqsGVL6s7Sp5UXWFvNVeRfFj1gf11oEpzO0sq1ZcvB+W31WaFy+rGk+pmkverK0oeb9Zbnm32NTyXP/Jr1WhW/9H6xpNn5uMIqAO6G5oYjyOgmihQJgLM2x4+MGg/fYBq9W6uw3f6ANVC4E5J+OqN5fQBqo3AnZJdl2WI1u0Kio6nD0SpPl0YkQ28wdMHEnXmgLrFJMvUR77Z9psJ6+kDZFBg5MWfPhAkIjMeP0A2Fxh5kccPZKI5fiAz3tN2j241MPp2y8ma5SqxN7JgnNAxgDGPkIvVu4Gl7Vcnwnz8AJlCICnAz5Ea2f3GsOvpF9VgYEQEr/wB/FCh/FCh/FCh/FAB9ENndEhgUO3j+AGyjcCgijh+oHE8r1ve2Pt0izGBlvToNOuqdqdTkBGYjx9oHE49AebjB8gEwBCLTNjVs9MYdT1DpxirrJ0u0mSaLn1vnoWBF4dBpG4WFd48nudTP8uCbLnhMSbvb076bn8wJsQyhU9woFBCXZpvAcOk+jqQQ1YQROEMugJQnz7wQmbc368+UNn2+k6Tv9ZdEH+u7iL9ZbVKcFmdLfi4Omh689PVCvlD1R/hlV+WX5Ufl5+Xf5Cffyq/0g3QEesACfgAwdNlHcYxKwaiTojIn81tEowoLG0SgT5PvMNK4rBLgpECW6sFzEYYRsa8nZHEWZtEMgy1u9zu8uIhnH0fCWeTdiZ1Zd1yjSYrOML7gXMlSEZxxouFffMgWNa5PIPMZcEHXenQKJxPRJQk3jKTPxFn0czLksnCCyaRnywX02iWTx7chA41dVLY73jRjAaM0L0OZQRBuCaoDv1EU/upDrza1n4eDcrfqUqTVKBP1VkEavvX91KUPt0o1YufvPGLN/77YlB+7Pu++D98P/GD+o+s/6qqbqX+C++Wz9d/JvT9vUj+kxzk5vtQOIdSwIeys2JlxED4bIRiNVZ8GEmYBKtv2jjGiOJQsTJSYOMmYDqifJj5sQ5lxIriTLJGQTRMtC/PXV5ARGToVbTW17dllqv4WMERDrBv0cqJhX35IFhtorV9Lgs+6PX5WH7siyxNvFkaZV4sFok3FVnmLYIszxZZNF36ywc3IVoj3WhI0ZphRwNG6F60MoIgXBNUtP7zK/1MUp3+D6kuv610rBSsg/LL4yiqTiVQMnR9wMEHxvYlRnABB+8sMRkxEB4WITHNi6KMKCwa0x+GQodyhxXFocZkpMCGOcB05HpnPWLlcCYwY/m0aTOau7x8CCfeq76sr2nLLFfusYIjvF/f+pITC/viQbDa9GX7XBZ80JW+TOJ5ms4WkTcN5E/EiQi9SbSYenE+mQfTZDLPxOzBTejLWDcaUl/m2NGAEbrXl4wgCNcE1ZfGownUV8vLTZ/+2+oqgKr9vlrlVB31T1Qvvid/uZTffbn5qVfuEdCNzhHr6Aj46HQWoYwYCDfciwhlRGESocYDDBhRHIpQRgpsLARMhxgKbel6xAriTIUm2VB/1N9dXj6Eq+9Vhea1crFcSscKjnB/fatQTizsmwfBalOh7XNZ8EHXFz9vxJcSl073cRqK77n11oPM3+V1to/TsPP0kGzxrgfpvI/zmaqer6vmfHs467uhw83d0CYhSR2VGDYqfWzGpJooUCYCzNu9CfpgsPqH8jv1+9Vv1LwcDMovh/J/OoxjMsauI+fbnUm1ELiRBC5NLbszqTYCN5J01JxU6zCbRgDjFyaB6bR/qoU3tz0zV/dC5+FmM1TuWzdlkvGAYRS/KTOMYuOeTLK1wCiK3JOZ+82ezNx44dE9utXASNqHDlcweyMLxgkdAxj6OuzJlLZfnQjznkwyhUBSgJ8jNbL7jWE7Bo/pBgPjIDiZATifQjmfAuh8zuhowADax05Mso3AAIrYidm4m9ct7+l9usWYoEp6YOoEscXVFGQE5p2YjZupJ8C8E5NMAIyr2J2Y8tlpjNox9oJmbCW1l5mfLOe+twz9pRfPktzL5nnuzRaL2E+i5cSPN6+qMf22rEfQU3DTTsw8wIFCCXWJugUMk6zrQA5ZQRArgNAc/nqxR1/lWW+7/FRd7by51fmP5eebutC9M08EA9M1z5wDIuADAs+NdRjHrBiIBU5Ebmys73CiOK7vcKK4q+9wUmBXmQHTEeWGNpwRK4mzAk+WGU+oZuVDuPc+EssmvaxvbcstN/CxgiP8HzgnguQQZ7xY2FcPgtVS4AHMZcEHXSnPRZyk+Xw582bJYuLF/mLh5ct06i0yMcnE1J/F8eZBd6w8TeWfEDsaMEL3ypMRBOGaoMrzk1drR0/UtXuqi+g7KTj/ouTm6r11RUkdE/kbVUCSmlQq0C9X71Sngfy1qh09W71d9bqvG93XnUjfrOsY8g8+0t//dsQ6UgI+Up0lKSMGwiX3IkkZUZgkaaQjucNK4lCRMlJgwyJgNtJsKGIdyYiVxJkiTYNhKnR8d3n5EG6/V0VaX+SWWy7lYwVHuL++FSknFvbVg2C1KdL2uSz4oJUktSnNvluMtEFBaszIwpdKrb7DdwtajIgW73qM/2QtRsRRiWGj0kuLEdFEgTIRYF4lwN+vpPgLOdhPdOYek80FllAR2tTYSkS0EFgJhUtOWysR0UZgJbSrmCRah6l6QsbPD4a5zsIR2cIbbCWKVSuRqKv5kb2ViIoHDJc9txJRrQVGS2wrUbRtJTJe+3aPbjUwYvahrxXM3siCcULHAIa4Lq1E0d7VibC0ElEpBJIC/Bypkd1vDNsxeEw3GBgHwUkKwPkUyvkUQOdzRkcDBtBeWomoNgIDKKaVKNq2Ehnf0/t0izFBlfTANImf3dUUZATuVqJo7+oEWFqJqATAuIpuJYr2G6N2jL2gGVuJxHmUiiSeetPYn3vxPE+9yXIRe8tQhGIpJunNFHQiYytRjAOFErov6DCC7KoO2wwBc3VdQedllfupMzOrr16r3gzKT8rP/KqGc/9H9wa572uf3iPWsRDwsYCnvzqMY1YMxJolIi02l2wYURyXbBhJHJZsGCmw68aA2Yj8oTA1ETGS3IqSDScfwrH3kVI2iWVcL/PHluSSExzh/sDZECR7OOPFwr56EKy2kk37XBZ80Le5fd1w5YTUnAI7GjBC95qTEQThmqCa00H7OuOACPiAdBaejBgIz9uL8GREYRKexvZ1RhSHypORAhv+ANMRiGGov/luxIriTHra+tc5+RD+vVfpKWq5Yrm2lhUc4QD7lp6cWNh3D4LVJj3b57Lgg64PKNo8yM4PKIp1vFJcJhZekYW7vM66hwxLsIdki3c9iOPuIakbv5P/PKsOWN80DL2sFixfbm4DemE6Sp1KHMOIe+kMIpooUCYCzFPjvXpvuBlbNf7VJUzfVzPxuHxRqfJB/VOrf5D/pjYFPNJhHZOxgJVThGI1dhARLQQWQOFC1NZBRLQRWADtqjCJ1mGKnYDxE4HpKCKifTfYP5TW1fvE3jpEJQPGSnzrUB6ZO4eoxgIjJbZzKNl2DhmvQrxHtxoYLfvQ2gpmb2TBOKFjAENgl86hZO/qRFg6h6gUAkkBfo7UyO43hu0YPKYbDIx/4IQF4HYKoNs5o1MBY2YvTUNUG4ExE9M0lGybhoyv6H26xZg4SnpWmvzP7mUKMgJ301Cyd3UCLE1DVAJgREU3DSX7jVE7xl7QjK104XSSzbLF0kvnk1QdBLzwJlEqE3CZn+dp5s/CbOP3jdm1ZbmBnmEbm4ZSHCiUUJeHW8AwubgO5JAVBLHAB03RH15Jr7eNQ1/L5O+d9dUR273gu8n7U5mgb/bu/Ee1c1wm6Ku3BuVn5e+003zEOjoCPjrwXFmHccyKsasLLBiI3NhczWFEYarmaNP8O6wkDos5jBTYBWXAbAR+NNTGrhEribNaThgKQ/XwLi8gwtf3kWA2aWZ9D2tuuVOXFRzh/8C5ESShOOPFwr57ECzrXJ5B5rLgg66KOX//imwxCs2fL2a/eOOnP9GMBElnRjpQqTCtl7tl0S6oqYpjthYjHreFHK25h2Rzd58zy+BCJeIrPeSXOmOlrMt+OCJbfM3VmU3u5uk2K6/5wUkaGF0bFSLGQ8DTXGX5qbL81GT5Kd1ygbccnt5Kw8fK8LHJ8DHdcPijTveom2Wz/KAwARRkgGtrIi0AuOflXFl9brL6nG413H0jl0Kk0RfK6AuT0Rc0o6uH5YHbGGRc58itALFx1MH2EqOQsZWAaDD85YTGoX+rLllXbQGPVx+UTwdV0fprFZxWH1TrE6YOgyu7oOQP6EBlDMtVDCPSuo1hqe/LGOZH6iNRH7kpmlFx+KOZYjhVDKeK4dTEcEpnEHgGlK8aK4SxQhgrhLEJYUxHgL9EHSOcQikUSqFQChNKQUZhjnXK/nNl/7my/9xk/zndfnjAIEQ9Zf6FMv9CmX9hMv+CZr6yf/NCO22pU7FFHwZT336vQmKcBpi55BhoKlAcki0GNglAg+DDumWrOmx19b4Mfu+uG+ZW78pv1X12r2z6lT/8rgyHl+XzqtmuOtD17dVHm98SD+wyRNr1NdXVf3v1m6EqJrwYJAdiIP9jz3XDekQe1t0Axde3RzZRoEwkmndMNg/Yf4CoMRj678gWAnsJ4KUDc/8d2UZgL0G3ogDZOkzfAGD8kmCY6gwckQ28sQa81A+UcN5cx6Xir6ULj44HDK/4LjwR+qY2PLq1wOiKa8OT5tRteJth1ll9j241MMJ2y7s29RFp5d7IgnFCxwBGNEK+tWmSUbZfnQhjGx6dQiApwM+RGtn9xrDdFItuMDAMgktNAOdTKOdTAJ3PGR0NGD976MWj2wiMn/BevK27ed3ynt6nW4yJqaQHZlO+a3M1BRmBtxdv62bqCTD24tEJgHEVmYqrZ6cxajf3phmrrJ36Ig/8bOElyWzhxROReHmaCG+Wh/EinvnTbLp5VY1p+ZuTfnvxqtTcmJzb76e5Bgol1CXwFjBMEq8DOWQFQfRnQHP7f9cl89/IzP2lTNtfVAn6R5szE8o/q1MWVr+U//xK/vPW+tuqW299CUu1Gv6w/GP5iVeduPBx+Xn5B/n5p/Krg0Hkm9rBjliHTMCHrHNSzIiBaFBBJM+mBj1WFJYGPa1XucPK4aw9j5ViV1lYKKAZexgnQ/2eOVYSZ+152TASOry7vHgI599H2tkkn5vb5Tb/ogM/4QVH+D5wxgTJMM54sbBvHgTL3pwHmcuCD3q9RyTJwlk6T72pat+Lk8XSy2fx1IvyyM+X+WQSLTaO1bEu1a4jS10aYkcDRuhelzKCIFwTVJdeP+Sr/F35T1JVflF+7pWfqF8qiflJ+VV1kqwO+ogVWsChOytLRgyEd+1FWTKisChLfxgKHcodVhSH4pKRAhviANMRiGGsn5ARK4ozdRn4piLLXV5AhBPvVV+GtSYx3/vHC47wgH3rS04s7MsHwWrTl+1zWfBBu7z3L7IoxsjCl+bhLt8taDMiWgwsgkIl33+6NiPisMawYe2lzYhookCZCDCvfC5n8u3q4kA5seXzg8HqH9Z3eq9+oybuYFB+OZT/02EckzGAdViE7jW2IxEtBJZT4XLW1o5EtBFYTu2qU4nWYUqngPFLMr0XHZENvMF2pFi1I4m6I8B6nyAdDxiGe25HoloLjMLYdqRo245kvk+QbjUwEveh2xXM3siCcULHAEa+Lu1I0d7VibC0I1EpBJIC/Bypkd1vDNsxeEw3GBgGwckPwPkUyvkUQOdzRkcDxs9e2pGoNgLjJ6YdKdq2I5nvE6RbjImppAemSSjtrqYgI3C3I0V7VyfA0o5EJQDGVXQ7UrTfGLVj7AXN2Ftc9gmN7UgxDhRK6L7swwiyqzpsMwRcA+ip7MMILeDQ8PRXh3HMioFY9ESkv+ayDyOK67IPI4rDsg8jBXblGTAdQTr0jWUfRpTbUfbhBEQ48T7SxyaJjOtSgfnuQF5whAcEZz6QTOGMFwv78kGw2so+7XNZ8EHf5nb30FgkEtjRgBG615eMIAjXBNWXt6LdnXHIBHzIOqtTRgyEb+5FnTKisKhTU7s7I4dDacpIgY2OgLkIU8MlXiNWEmfK1NLuzomHcP696lJRaxnzxYK84Ajf17cu5cTCvnkQrDZd2j6XBR+063Yk7ZKtVJqJlQ98BK3DdiSixbse4/9uR7oqO4nDGsOGtZd2JKKJAmUiwDzQbYWbH2q5q5AMBazKIvSvsTmJaCGwuIqQtZbmJKKNwOJqV8lKtA5TSAWMnwhzfRgYkS28we6kVHUnZXWDgPXKQjoeMCr33J1EtRYYlLHdScm2O8l8ZyHdamBg7kPGK5i9</t>
  </si>
  <si>
    <t>kQXjhI4BDIRdupOSvasTYelOolIIJAX4OVIju98YtmPwmG4wMA6CcyGA8ymU8ymAzueMjgYMoL10J1FtBAZQTHdSsu1OMl9cSLcYE1RJD0yTX9pdTUFG4O5OSvauToClO4lKAIyr6O6kZL8xasfYC5qxt7h6ZDrQX3onHCiU0H31iBEEsYAIXRK4FdUjxiET8CGD59I6jGNWjF3FYMFAZM/m6hEjitPqESOHw+oRIwV2DRswF2EQpPomgRErym0oH3HiIbx/H3lnk32mdcnBfJUhLzjC+YFTJkiKccaLhX31IFjWuTyDzGXBB32b2+YjY1tThh0NGKF7YcoIgnBNUGHaU9s8I7SAQ3eWlowYCO/ai7RkRGGRlpa2eUYUh+qSkQIb4gDTEUThMDL2zTOyOJOX1r55TkCEF+9VYGa1KMksApMTHOEC+xaYnFjYtw+C1SYw2+ey4IN23Z8U6/ikZMytfODLSR32JxEtBpZBoZrvP11/EnFYY9iw9tKfRDRRoEwEmFcNupq+38gp+l7O6FP7+UhEu4GlV4TSNbYgES0EVlDhAtbWgkS0EVhB7apMidZhqqWQ8TOtZRLNu7n+o0DddxwEdQtAbu8/ouIBo27P/UdUa4FBF9t/lG/7j3JL/xHVamDg7UOmK5i9kQXjhI4BDHRd+o/yvasTYek/olIIJAX4OVIju98YtmPwmG4wMAiCcx2A8ymU8ymAzueMjgaMnr30H1FtBEZPTP9Rvu0/Mr6n9+kWYyIq6YFp8ke7qynICNz9R/ne1Qmw9B9RCYBxFd1/lO83Ru0Ye0Ez9haXeQwZ8I/SwHYrnQYUSui8zMMJglgghKb8/ZR5OKEFHBqe7eowjlkxEGuciOTXWObhRHFc5uFEcVfm4aTYlQcWCmjSHekoRqwUt6LAwwqI8N99ZI51/hj4m6JAYLnwmxUc4fzASQ8kSTjjxcK+dxCslgIPYC4LPujb3NoemzqIAtvtc9rRgBG6l5aMIAjXBJWWt6G1nXPIBHzIOgtTRgyEb+5FmDKisAhTQ2s7J4dDVcpIgY2OgLmIMx3GiBXDmSw1t7Wz4iE8f6+itL44NrBcAswKjnB8fYtSTizsawfBahOl7XNZ8EHL//vbv39FjBlV588Xs1+88dOfaAaCKDpNgjO0kIos3SU19R+Z7cVoyVdbkLQGH5IN3n3ULAMM1Iz/JtXf2+vFyNUH5dNBdUbO16rlaPXBRgbqm4Ou9CXJH9CBSjkY/nBEpr3mKc243RzlplkgUs0CifrI5UcYqI/I5CipTDGeCV6dUSCnCuRUgZwqkFMFcmoCOaWDCDwIvEgjOcaKY6w4xopjrDjGJo4xnQP+TtG996YgHKmCcKI+cvkheQoTT0HmuVb3a+HBPVznCuJcQZwriHMFcW6COKdDwCMJsvonGS4Uw4ViuFAMF4rhwsRwQWN4JboolP9mi5L9Nukar0MJIitHbpwLmLnkCGmy+JBsMbBXCBoivyifqai4ervpx70WDp9ummhfDYg9t+Oq/8R66ebxIFSdv9/Jb3ykG7gj8sDtxibGNlyqiQJlItG8Y7J5wEYjxLqOqduWaiGwXwixXGPutqXaCOwX6roUQ7QO0xsEGD/zbaRUA2+w31bdRhrUFwIG9ttIyXjAAIrvtw0Tc78t2Vpg/ET22wbb20gDy22kZKuBMbRb3tUsTakrAs0YJ3QMYEQjpFp1I1ywvY00aLmNlEwhkBTg50iN7H5j2PWcimowMAyCV/kAzqdQzqcAOp8zOhowfvbRb0u2ERg/Ef22wfY2UvN7ep9uMSamkh6YZuXU7moKMgJzv22wvY3U7mbO6QTAuIrMuNWz0xh1PbumGKusXcRJms+XM2+WLCZe7C8WXr5Mp94iE5NMTP1ZHG9imDHxfnPSd1OE+jSl3zEOFEqoS9EtYJg0XQdyyAqyqzpsMwTM3j95NXd/IpPvj2QGLZNnddr796sPVu8Nrm3ElBn4l9Vp8TIZrzLvZ6u3q17c8muVvq87JL4pv6u+9Fy1W+hG6oh1pAR8pDrnwowYiJIgImc290IworD0Qvj6s+DvsJI47IZgpMCWZQGzEfrDWDsfI1YSZw0RaTBMhY7vLi8fwu33kXA2aWd952Vgub+UFRzh/sC5EiS3OOPFwr56EKy2joj2uSz4oCtFmiwzP1nOfW8Z+ksvniW5l83z3JstFrGfRMuJH7tv063+TTcaUpEK7GjACN0rUkYQhGuCKtLrO8DUb6XuXJd83pbStCoRrT5QSvTT8uOqA/eP5Wfyn883/bv3zjwRDMqPdQNyxDogAj4gnYUnIwbC8/YiPBlRmITnxuTrypMRxaHyZKTAhj/AdAT+MNRPyIgVxZn0zLJhZtohxsmH8O+9Ss/6WsvAckUpKzjCAfYtPTmxsO8eBKtNerbPZcEH7fYIwNAoJhMLX5qLXb5b0F1EtHjXY/zX6y4iDlwMG7heuouIJgqUiQDzquXh96uFYjV9T3TmHpPNBZZZEQLW2G1EtBBYLYXrUlu3EdFGYLW0q+AkWoepjALGL0qGpi1dRANvsNtI3S4a1Bf8BfbbRcl4wIDac7cR1VpgPMV2G21vFw0st4uSrQbG1D4UuILZG1kwTugYwAjXpdtoe7to0HK7KJlCICnAz5Ea2f3GsB2Dx3SDgWEQnMYAnE+hnE8BdD5ndDRg/Oyl24hqIzB+YrqNtreLmt/T+3SLMTGV9MA0qaHd1RRkBO5uo+3tonY3c04nAMZVdLeRul1U72IuaMbe4tqOebNPigOFErqv7TCCINb+oNm8g9oO44AI+IDAU2AdxjErxq4esGAgUmNzbYcRxXVthxHFYW2HkQK7vgyYDjEU2lWXESvIrajscPIhvHsfeWWTXdY3TgaW20NZwRHuD5wSQVKIM14s7JsHwbLO5RlkLgs+6PWx0vMoFUk89aaxP/fieZ56k+Uiln9UhGIpJunNtLmb60AZdjRghO6FJyMIwjVBhaeuzf3qzVHXe9oH5SflZ37V2X7/R/cGue9HurE4Yh0LAR+LzpqTEQPhdHvRnIwoTJpT+2zdYSVxKDkZKbCBDzAbQTD0Yx3JiJXEmea0NbJz8iEce6+as76EMrBcKMoKjnB/fWtOTizsqwfBatOc7XNZ8EFXR/sdNArF+dlF2iAhVWVu4RV5sMvrrLsoMnYXES3e9SCdu4u+3p7od/0+UdVIVJ0Q/aS6iPSX8gtfy999q46EXr27+u3qN+qmUdUPtLmltHys9krqkI/IyDEMuZe+IKKJAmUiwLxN09X3qw8O1A2rT1fvDQfVidxVr5A6YLF8OVz9QzXkf1HdWTqeYzIPsGKKUKrGxiGihcDCJ1yA2hqHiDYCC59dpSXROkyREzB+aRwNtVW1EdnCm+scCv26bm+/EpRMBoyT+KahwHIlKNlaYJjENg1trwQNLFeCkq0Ghso+hLaC2RtZME7oGMDw16VpaHslaNByJSiZQiApwM+RGtn9xrAdg8d0g4EhEJytAPxOAfQ7Z3QqYNjspV+IaiMwbGL6hba3gZpf0ft0izGhlPSsNMmf3csUZATufqHtbaB2D3NOJwCGVHS/kLoNVO9dLmjGVtJwOslm2WLppfNJ6sX5ZOFN1EVPyzQP8jTzZ2G28fvG1Nqy1kBPr039QqHtAisNKJRQl4RbwDCJuA7kkBUEsboHzc8fVhWZl9XenVdLN1/LlFAl6d+/ekaRbtPOZtfOf1QnGsmEfvXWoPys/J12mo9YR0fARweeJ+swjlkxECuZiPTYWMjhRGEq5Ggz/TusJO4KOZwUuzLCQgHNyoM4G6aG7iFOFGeVnDAUhm61u7yACGffR4ZZ55lhfd1kaLk6lBUc4QDByREkozjjxcK+fBCsllIOYC4LPmjXG8NjHZ9UlvZbqJJdvpsv3VAtBq5HQaWhy9INFTmGIfdRuqGaKFAmAszblGvW1ZrycuAN1uWaSoi3l2yoHMD1KoQmNZVsqBYC157gUtNSsqHaCFx76ioiidZh1pkA45cEw1Rn4Ihs4A1WbMLNymkYWCs2ZDJgeOy3YkO2FhgdkRWbMGgqNqHxYsl7dKuBEbIPPa1g9kYWjBM6BjDqdajYSNuvToS5YkOmEEgK8HOkRna/MWzH4DHdYGAEBCclAL9TAP3OGZ0KGDX7qNiQbQRGTUTFpvE0r1te0ft0izGRlPSsNDme3csUZATmik3jYeoJMFdsyATAkIqt2MhnpzFqx9gLmrG3uGITGys2IQ4USui+YsMIgljEg6blris2jKMj4KMDT491GMesGIgFS0R2bK7YMKI4rtgwkjis2DBSYBeNAbMRhMMo1pGMWEluR8GGExDh6/tIMJs0M6wX+UNLqskJjvB/4NwIklCc8WJh3z0IVlvBpn0uCz5o1wUb7UsqhWVk5TPf2Q4zFyMYoQUbosXA5SioMnRasCEixzDkXgo2RBMFykSAec3+mpfVwL9dbYN/JGW6GmU5xuvCzeaHmgLOIx3VMZkKuHiFEKjG8g3RQuBCFFx32so3RBuBC1FdFSXROsyiE2D8RJjr90OOyBbeYP0mrtdR7ZeCk8mA0bLn+g3VWmCwxNZvtpeCh5ZLwclWAwNmH/JaweyNLBgndAxgEOxSv9leCh62XApOphBICvBzpEZ2vzFsx+Ax3WBgCATnKAC/UwD9zhmdChg2e6nfUG0Ehk1M/WZ7H7j5Fb1PtxgTSknPSpPy2b1MQUbgrt9s7wO3e5hzOgEwpKLrN+o+cL13uaAZe4vrN8JYv4lxoFBC9/UbRpBdwWGbIWCW7rp+wzg6Aj468GxZh3HMioFYv0Skx+b6DSOK4/oNI4nD+g0jBXYNGTAbgS+GWaJDGbGi3I4CDicgwtn3kWE2eWZ9c3RouQWcFRzhAMHJESSjOOPFwr58EKy2Ak77XBZ80NXhaX+/uQz8gV1r/nwx+8UbP/2JZizQUlOrpKXAFBZMkYe7mKY6jtlSjHZcl3K0fvOQbOruE2YZVKA6/EKKvCfqFsW1NlRVm+fy/5UK/LX8VOfrXtbiUH35N+oQr/JSysIflL8rPyn/pfxc+9RJISh+OCKDXvONZtJurnGzWJuY3CDV/hhvPzwnVkafmow+pRst8EbD02Bp89hk85huM/yVoPvczcqa3vaCbPu1FZMW23EPyLnJ4HO6wXCnjlwjkfZemOy9oNlbPR0P3AUl47pHYjU+Mg422FZCWDJ2FhCNhb+F0MD0UHURrD7QmSljS6JiC9FW17FFXdoZGQMMFcJFgEkPTk2Wn9ItF3jLUY5krAwfmwwf0w2HP+SdQ426a9EAUJAB2ONNenBusvqcbjXcaZOCTnpwYTL6gma0+8hjjD22q1pEHhvHHGwtKfYYow/RXPiLiYk+T8pvNt1sj7dX1X+3bmtT//pksPqlzITW2+LVDfRP119/JnOnD6ot8k91mDJ6pSp6EVldR69MRS99EfmEDuEiemUqeuktP6VbLvCWozzSWBk+Nhk+phsOf0k6R69MRS89QEEGYI9emYpeeqvP6VbDHT8pemUqeumNvqAZ/Yr/V67GyW0IVQgzBjHb3Q/Csh0TZiwxgpnubjgk27vr2Dt2Z/950/ir7r/aNP4Oqj7gbzcLfpdVfbe6nVX+0Dfq22+r+Lb6aFPxvSy/VRHtu2rJ71l5WUfAy6pn+HLzjRdV2/ZfN3/m8SDY/DX682COyMOzGzI4O7mJJgqUiUTzjsnm7ZZdGFuyiRYCe8vgpWRbSzbRRmBvWdciMdG63SjfsSU7zAzrWiOyhTfYkp3XrZGZvSWbSgYMj/iW7Cgyd2RTjQWGR2xHdrbtyDbe53SPbjUwSHZLfZpKebY3smCc0DGAwYyQ/DT9ktne1YmwdGRTKQSSAvwcqZHdbwy7ngNRDQZGQHDTAcDtFEC3c0anAkbNXjqyqTYCoyamIzvbdmQbX9H7dIsxkZT0rDQ9HHYvU5ARuDuys72rE2DpyKYSACMqMnVWz05j1PWsmWJs9cgs8lk4D4U38dOJF/tR7GWJ73uh7yeLYJZNcqdXV2+SamNaneMwoXy61NuChUm/dSCHrCCIFj1oXv6wSagfmRPqR6uPqmuqpUXlc7WirEM/YkUXcPTOCS0jxm7It2D0kfgykrD0Whvcwx1WEoe91owUuwLBQgFNt6MgGMamfJsRxVmvdZwM00THd5eXD+HH+0gdmwQyr9tzLRfpsYIj3B8464GkCme8WNh3D4JlncszyFwWfND1PdXxGlw8cFqZ0Ua7H6WR/SqHbJfWUWUm1p/0c0i2F7joBFWA2srMr6T2e17dkPyO0oCelIZP5Xd/rQ5uqeor1R/6qPzLuhLzSP755+oknbVcVLv41j+lWhK+3nx53a7wrPrW80F97Ivqq/vNcKB6GwZRMlD93mpT4ItB7Fe/0Y3dEXnsYtjY9VG2oZooUCYCzKsHWb7O1ej+YFA+9ML0oPolW/+Saz3IMRkCuLTVg8alWghcpsJoV2Nxh2ojcJmqoyqlWodZkgKMX+QbdlqOyBbeXHEnClSjUqg+IvURqw+xWXmNfGvBh0wLjLr4gk8cCGPFh2wtMOwiKz6R31R8IuO1T/foVgODbx+yXcHsjSwYJ3QMYBzsUPGRtl+dCHPFh0whkBTg50iN7H5j2I7BY7rBwLAIzn0AvqhQvqhQvqhQvqhQvqgA+qIzOikwvPZRBSLbCAyviCpQ431et7y29+kWY0Iu6fmp08sWz1OQEZirQI3XqSfAXAUiEwDDLLYKJJ+dxqgdYy9oxlZCXIjJNJgl3jSeCS+O50svC2RqL4IonMf5PEizzWtgTN4tqxnUBN5UBYoCHCaUT5fmW7Awqb4O5JAVBLF6CF0DeFhtrpbJ+Y83eflb8gu/3iTx61bK52oXweoDUx8lJ7CAA8OzYh3GMSsGYvETkxdHOpLXWElYaj/qmE9D9YeTxV31h5MCuwINmI8glBOibUoYsaI4q/4EwjcdLXuXlxDhwftIJJt0MtjUDCLLtXys4AgXCM6BIEnCGS8W9u2DYLXUfwBzWfBBV9IyDpapn05zLw0WqRcHfuBlyTL00skyzOeJWIrl4oF7aWmqDoXYsYDxuZeWjCAIxwSVlp9uqkjqOJ+qEPS8fFFJy0fq2McnVZ3p5eqX6oyf9RerTqNsL6h6jZ6v246MZSDGsRDwseisOhkxEC4XoTpVp9g3w4F+Xl5jBWIRnybhycjhUHgyUmBDH2AubIUgRhJ3utMfxibVycmHcO69qs76VqfIckMXKzjCBfatOjmxsK8eBKtNdbbPZcEHXalOscxm82w+8aJ4GXlxmKXeNJqnnj+dh8EkmEvdsHnQnapO7SqMVJ0RdixgfO5VJyMIwjFBVefv1aVele6sz0vZrGweLX62+PkbvxiUX5ZfDYJUB3vECivgsJ1lJSMGwqciZKXx1HBOFBZB6RsOcb7DiuJQUzJSYAMbYDpiMfS1LnrESuJOUwbJMDCJSk5AhO/uVVRGtRCx3FDFCo5wgH2LSk4s7LsHwWoTle1zWfBBV6JyOo9CfzmRP7GIYy+OosCbiGzh5SILouk0X4TZRm05FZWxbiykqIyxYwHjcy8qGUEQjgkqKv9F38xeLVimXhBa2tUZQQUctLOgZMRA+NNeBCUjCpOgNJfHGVkcKkpGCmxUA8yHtTzOiOJMUoZ+Noy0mvkuLyDCc/cqKevLSyLLRTSs4AgX2Lek5MTCvnwQrDZJ2T6XBR/0ujo+8fM88QMvn8yFF89C38sWydRbLKO5CCcyYZvOH7iXlEI3FlJSCuxYwPjcS0pGEIRjgkrKh+oCw9U71WWG35dPXt13WcnK8jOh71A6YiUVcNLOmpIRA+FQe9GUjChMmnJTq7kuKRlRHEpKRgpsVANMR5TF0kEnOpYRK4szTZkOhWmRkhMP4bh7VZSiViHCoig5wREOsG9FyYmFffcgWG2Ksn0uCz7o9dWGB42WMkrGni/y0EYHqRYTK2e+y2k6aaPvizy05h6Szd19zLpf5PH78lKKPLWCeFl+W53K8JGUfJerjw4G1fHn6njzF5781uPVu9Xth9d/7N3mB9dXHz7VMUt1qO6kooI7vtUjUndSxWrHfByZvCSVJMaTwHcdrq/2iNTFVNL8U5P5p3TzBd58+JbD6n6PSN1OJa0fm6wf062Hv0B0N73Z46yuqIrVRmcDRUGm4L7pI1L3VEnTz02mn9NNh4cH5G7V6rqPSF1WJS2/MFl+QbO8enbWlquI4exkKfO2VNvNJTJ6G8cfZiwx2FkCHtHeXbfPcLKU/M3X5fPq3o8XzQ7T8ht9XCwvB6u3B+XL6jvPqpB3uTlf6lItlAxW71eluMfmE6jWcbLqA/vr+g6RypSn1V93tZD3qLk0JGzuHtGN7xF5fHeDEefpU0QTBcpEgHnlJ15wsBHG1xd/iFbu5jWMx0sRLQSefwFfq7EdL0W0EXj+RddFGKJ1mLMuAOMn/KG223NENvAGT5eqrsHLlWD263NcUvuZUlRGYLzFnykVJpn5TCmqtcCAiz1TKt2eKZVazpSiWg0Mu91SrWZRKt0bWTBO6BjA6EbIs5rTXdK9qxNhOVOKSiGQFODnSI3sfmPY9SSLajAwFoLX9wAeqFAeqFAeqAB6oDM6HzCS9nKSFNVGYCTFnCSVbk+SMr6s9+kWY6Ir6alpFk7t/qYgI3CfJJXuXZ0Ay0lSVAJgcEXm5urZaYy6npFTjFXWTsNFKPxs6U0X84UXp0HuTYI49iI/C9NwsZwtwvmax5isvznpt6FB/WpK2TMcJpRPl9ZbsDCpvQ7kkBUEUReD5vwPq4T6UjUx1Bv6jem9/Fa9HWu9N+ue0M7mEesgCPggwLNeHcYxKwai1IdIi829DowoLL0Ogb6b/g4ricNWB0YKbLkVMBupP8xNzbOMJM4aHUToD/VnOd7lBUS49D7yySarzOryuOV+SlZwhP8Dp0KQrOGMFwv77kGw2lod2uey4IOutGYkZsupr84CWE4iL86T2MvyhfBEkIYiXs7n8XwzME61pqkdIseOBYzPvdZkBEE4JqjWfOVoKVMB6UVVCHpUXyJfy82je4HQTuYR6xgI+Bh0lpqMGAhXi5CabUdKMQLxCE4dxx1WDodyk5ECG/IAcxGlw0QHMmIFcaY2wyA1H2TKCYhw6r2qzfrys8hykR0rOMIF9q02ObGwrx4Eq01tts9lwQe9XtmczhaTZZR7Io5nUplKjTpJfOHFwTSbB9PJPBKbN9mp2ox0Y/GjNLZdBaBX3iA+52qTEwThmKBq8/qRUuq3VUPSU/mtt8tHUnV+KH/gA9Vp9Gn5sTpiqvxj+Zn85/PN6VPln8vPy0/KL+TnV+pn/qf8zZeDe2ciGJQf60bpiHWUBHyUuupRTgyEM0boUePSJycKixI1n0XFieJOjHJSYCMiYDqkFvW18zFiJXGmRrNsmBnEKCsfwuf3KUZjfyNgYstFbazgCP/XsxhlxcK+ehCsFjEKmMuCD7q+VXnzICuN6bD33bC4GdvuEEj8aJfWUe97pC/8H5LtBTbhQdWi9lbl9i1e6jLll5ue9Mf1zUvyy9+rpvZqqbPuUQ82PeqmC5mo4xDDxqGPHnWqiQJlIsC85oZk4ZvO8DomWwvsz0MoU1OvOtVCYIcdXHBaetWpNgI77LoqSaJ1u6GqY696EKemZnWqhTfXrB6HmwbROLC2qJPJgGER36IeJZGxRZ1sLTAuIlvU46BpUY+NFwLdo1sNjI596GoFszeyYJzQMYDBrUOLurT96kSYW9TJFAJJAX6O1MjuN4btGDymGwwMgeDkBOB3CqDfOaNTAcNmH43pZBuBYRPRmN54mtctr+h9usWYUEp6Vppcz+5lCjICc2N642HqCTA3ppMJgCEV25gun53GqB1jL2jGVtIwybNJGEy9PF1mXjz3ZXY9S0Jv6c+lEwiXUTgXax5jJm1ZWqBm06bG9DjEYUL5dDm3BQuTd+tADllBEEt50IT8oWpLrzLobRpubBba5Nyqhf3RZp+4yr7X99NtUvCvyn8q/7X8vPyi/JfyU/n5p+pOkfJj+aU/yM8/lV+tfzAIfX/1XqI+glCrJo9Yx1LAxxKeMeswjlkxEIucmFRaW2R9jZWEpcYTGO63uMOK4rDGw0iBXWgGTEc6TALtKs2IlcRZjSfw8yw3drizIiJiQx/paJOU1lefxZZr7FjBER4QnElB0o8zXizs2wfBaivztM9lwQetyjwHa43jsLxj6iaKrJTxLqWz8o7W3kOyvcAFLKia7LG887A6yO/F5uuX1V+3PsfoO3ixhzgqMWxUein2EE0UKBOJ5h2TzQMubWEkqam6Q7QQuEyFkprG6g7RRuAyVVcNSbQOsyQFGb9UvzYwIht4g8WduF5kjezFHSoZMCjiizthdYGLztq/oVsLjIrY4k60Le4Yr0i7R7caGBv7UNMKZm9kwTihYwCDWZfiTrR3dSIsxR0qhUBSgJ8jNbL7jWE7Bo/pBgMjIDglAfidAuh3zuhUwKjZS3GHaiMwamKKO9G2uGN8Re/TLcZEUtKz0mR4di9TkBG4izvR3tUJsBR3qATAkIou7kT7jVE7xl7QjFXWTvNc+Lkfeb7aKx5nWe5lqQi9KEgjf+bL/4XLNY8xj7YsKFBzaWNxJ8ZhQvl0GbcFC5N160AOWUF25YZtfoDp+H+Uz9YJuUy6n1w9BXi9HeelOcle37NU5e1ViedF9Td9OPg/3/r9IBKDah+I+gl9qeCIdagEfKg6J8CMGIiVS0yirJ2Q11hJWGo3/jAwFm8YWRwWbxgpsMvHoPkQoeFwIk4SZ8WbVD5uQ30p+i4vIcL195FtNjlnfR1kbLnakxUc4QHBiRIkuzjjxcK+fBCsttpN+1wWfNDri5j+3u1dTNoFYSk2hRVS7EKaSjf93cKkNfSQbOju09X9/qUvpMJ7IqXgd9X+bfmh+nreWmtBne1S3YkfjsgAju9RipODkywLD07yJDU5OSpJjCeBZ7/re5Sk+afK/FOT+ad08wXefHjqW92jJK0fK+vHJuvHdOvhLwLdy27W1ZKDQlEUJoqCTMF9j5I0/VyZfm4y/ZxuOty1I1dNqnuUpOUXyvILk+UXNMurZ+eBqyBlXBNJrKYnxkEHW4oOU8a9o0RT4e9nH4FqUH6rvna5eltdYrT67erX9VWA5fNB+XXVsfqsamZ9UT4+GFR9A0/Kv8gfUDcgDVZvq+WM1bu6IZDxTt0bSB0H1/FO3RuYxzLoJdVHZgp6VBwXQU9dHigZThXDqYnhlM4g8Awo9zVWCGOFMFYIYxPCmI4Af706hz91jaBEKRRKYUIpyCjsMVDdJSjtP1f2n5vsP6fbDw8fpECoLhSU5l8o8y9M5l/QzHcdDY3x0H4BQ2oce7CthHhojIhEY+GvLDQiVhcLrD7QmSmjVqqiFtFW11FLXd6VqNCVGpeiqCQuAlYmA1aiopbB/FO6+QJvPsrDjJX1Y2X92GT9mG49/JnvHKbU7UuJilUGioJMwR6hMhmhEhWmDKaf002He3NScMpkcEpUhDJYfkGz3H1cMkYm+5nu166vdxSZjLGJaC78PcXEpiflN1UBuT4c8pU+7+pfnwxWv6w2FV6u3q9Ss6frrz+Tad0HKrGTX9BxyuCWqeBGhHUd3NSllEKoCBeYghuVxEVwy2Vck+afmsw/pZsv8OajPNRYWT9W1o9N1o/p1sNfms7BTd0qKCkKE0VBpmAPbrmMa9L0c5Pp53TT4SGBFNxyGdek5Rcmyy9olivTk7XllSdysOFpEzOMQS63YQS+cQJgxhIjnNr2pG0BOSQbvOv4OXY8/UqtOW5u4fhe7Xt6WT6V3/111Xqlblyv/tBH5V9kSLw0X9JeRcavN1/eXsj+ony+3gFVn882HKgQO0gTtUH/+UDG3BeDzB+Yzmw7Io/dbqjh3BdFNFGgTASY1xyCl+bV6P6gfOhFudYZHJOtTmBWY7rAtEXn18gWAhu/4d1dtu1SRBuBjd9du7aI1u1KhY7bpfIkM13eQbXw5vZLCV/p40B9hOojUh/NXobcvoeKSguMs/g9VCLMzXuoqNYCAy12D1W+3UNlvGjiHt1qYLTtlmM1/Wz53siCcULHAAY+QoLV7HDI965OhGUPFZVCICnAz5Ea2f3GsOvZFdVgYFgEtwYCfFGhfFGhfFGhfFGhfFEB9EVndFJgeO1lXxXVRmB4xeyryrf7qoyv7X26xZiQS3p+mu5Lu+cpyAjc+6ryvasTYNlXRSUAhllkeq6encao60k5xVhl7XQehf5yknrThep3jaLAm4hs4eUiC6LpNF+EWVt/65uTvvZVNSm7KWkX1iP3r2NC+XSJvQULk9zrQA5ZQRDN9dCk/1/0eXm1ZSr1gtCceXOCCjgoPP3VYRyzYuwGfQsGIh82XlvEicK0Lcr3tf7gDiuLu21RnBS7isBCAU3E02QoAm0cGrGiONsXFfrZMNKuwt7lBUR47j4SyDqNFPVtN8JycxErOMIFgnMfSHJwxouFffkgWNa5PIPMZcEHXUnKeOLneeIHXj6ZCy+ehb6XLZKpt1hGcxFOgiCZzh+4l5Ta9WEpKQPsWMD43EtKRhCEY4JKyofli6qR/buq/vPk1RLSeif+Z0K/pHjESirgpJ01JSMGwqH2oikZUZg0ZaT1B3dYURxKSkYKbFQDTEcYx1kylLpLRzNipXGmKtOhMGy1Z8VDuO5eNWVQ6xDL/T2s4AgX2Lem5MTCvn0QrDZN2T6XBR/0undIiMk0mCXeNJ7Jn43nSy8L0okngiicx/k8SLONc3WqKbVJotSUIXYsYHzuNSUjCMIxwTXl09XbanFyczfH6i35hV9vmos2l2iqJlt1FpQO+IgVWMCBO0tLRgyEX0VIS9MhTpwkTMrSvFrJyOJQWjJSYIMbYD6sq5WMKM50ZSDzZEP3zV1eQoQH71Va1rc2CMsNHKzgCBfYt7TkxMK+fRCsNmnZPpcFH/R6uTJYpn46zb00WKReHEhBmiXL0EsnyzCfJ2IplosH7qVlrBsLKS0j7FjA+NxLS0YQhGOCSstPN93t6hCOqhD+vHxRScvqmrgn1eLly9Uvq6vi1tfDKb2Z7QX++ipx+ZvQNxbJGcdCwMeis+pkxEC4XITqVBvvvhkO9PPyGisQi/g0CU9GDofCk5ECG/oAc2HpV+ckcac7/WFsUp2cfAjn3qvqjGqlYrmzghUc4QL7Vp2cWNhXD4LVpjrb57Lgg65Up1hms3k2n3hRvIy8OMxSbxrNU8+fzsNgEsylbtg86E5Vp9CNhVSdMXYsYHzuVScjCMIxQVXn76uT7L9/5TiBzcrm0eJni5+/8YvqquFBkOpgj1hhBRy2s6xkxED4VISsNNfJGVFYBKU/DLQu4Q4rikNNyUiBDWyA6QhiMQxNi5mMKO5EZZAMA5Oq5AREOO9eVWV9irmwnEjPCo7wgH2rSk4s7MsHwWpTle1zWfBBb24TrnZuOjxdI9RhSsEorJjBLqa70zVincGHZIN3/cZ/ntM1suDV0zWE5XQN6tjFsLHr43QNqokCZSLAvOZ0jSxcn64xUMdraNeJjslWA7cRIxSt6XQNqoXA7b9woWo5XYNqI3D7b1cFSrQOs9UXMH5hHodDU/sl0cQbPF4jUedpqLNVhTplVajT6BJ/s6VdCOvxGmRaYKAlHK8RR8bjNcjWAiMt8ngNIZrjNdbDrLP6Ht1qYLjtQ6IrmL2RBeOEjgGMfB2O15C2X50I8/EaZAqBpAA/R2pk9xvDdgwe0w0GxkVwngPwRYXyRYXyRYXyRYXyRQXQF53RSYHxtY/jNcg2AuMr4niNxvu8bnlt79MtxsRc0vPTpJJ2z1OQEZiP12i8Tj0B5uM1yATAMIs9XkM+O41RO8Ze0IxV1k5B+yYVjzFft6xcUHN24/EaCQ4TyqfL7C1YmOxeB3LICoJYKYRm/R2O12AEFXBQeP6rwzhmxUAscCISYnOJhxGFqcRjblhnZHFY42GkwC4zA+YjjINhpJ2QESuKsxqP9XgNTkCE5+4jgWzSyKSuCySWVJITHOECwbkPJDk448XCvnwQrLYaT/tcFnzQt/d4DePlxMJ6FYpuLGB87iUlIwjCMUElZZfjNRhJBZy0s6ZkxEA41F40JSMKk6Y0Hq/BiOJQUjJSYKMaYDrSNAzyoZ9q52TESuNMVVqO1+DEQ7juXjVlWuuQ1KIpOcERLrBvTcmJhX37IFhtmrJ9Lgs+6Nt7vEZoPF4jw44FjM+9pmQEQTgmuKbsfLwGI7CAA3eWlowYCL+KkJbG4zUYSZiUpXm1kpHFobRkpMAGN8B8WFcrGVGc6Ur78RqchAgP3qu0zGo5klmkJSc4wgX2LS05sbBvHwSrTVq2z2XBB317j9cIjcdr5NixgPG5l5aMIAjHBJWWvMdrMI6FgI9FZ9XJiIFwuQjV2Xa8BiMQi/g0CU9GDofCk5ECG/oAc2FtWGdEcSc8LedrcPIhvHuvsjOvpYrlPkNWcIQP7Ft2cmJh3z0IVpvsbJ/Lgg/69p6vEZrO10jsF3JoxgLG51x2coIgHBNUdnY7X4MTVsBhu+pKTgyET0XoSmOhnBOFRVGaz9fgRHEnKjkpsIENMB1xHAxjQ5WcE8WdqLScr8EKiHDefarKpL4OK7FcbcYKjvCAPatKVizsywfBalGVgLks+KCVrLSpxX6P1Yh0dFIn2i7ZSPNsl+7Gj9WgGrzrLv4rHqtBHbsYNnZ9HKtBNVGgTASYtz1WI1ADerA5VyPVeoljst27zpzvYA2qhcCNv3CFajlYg2rjrvzkOViDat1uZOt4sEac+qZlSqqFN3euRhKqgzQi9RGrD6E+ks1e9iSwnqtBpgVG2n7P1SBbCwy1yHM1kqA5VyMxXsJ1j241MN72Ic0VzN7IgnFCxwCGvg7nakjbr06E+VwNMoVAUoCfIzWy+41hOwaP6QYDwyI4vwH4okL5okL5okL5okL5ogLoi87opMDw2se5GmQbgeEVca5G431et7y29+kWY0Iu6flpUki75ynICMznajRep54A87kaZAJgmMWeqyGfncaoHWMvaMbe2vJOZDpXIwlxmFA+9+UdRhDECiE07e9Y3mGEFXBYeBKswzhmxUAsbiJyYnN5hxHFdXmHEcVheYeRArvCDJgOmYonpuoOI8ntqO5wAiJ8dx8pZJNI1rcHJpabIFnBEQ4QnP1A0oMzXizsuwfBaqvutM9lwQd9e1vVI9PJGkmEHQsYn3tRyQiCcExQUcnaqs45FgI+Fp01JyMGwuUiNGdLqzonEIvyNLSqc3I4lJ2MFNjQB5gLWwmIkcSd7DR3qrPyIZx7r6qzvj0wsdwEyQqOcIF9q05OLOyrB8FqU53tc1nwQd/eszciYwdSjB0LGJ971ckIgnBMUNXZ/ewNTmABB+4sLRkxEH4VIS1NZ29wkrBoSsvZG5wsDnUlIwU2uAHmI8qGvrZ2MWIlcacrbUdvsBIiHHivyrK+QTCx3AbJCo7wgH0rS04s7MsHwWpTlu1zWfBB396TgiPT0RuJwI4FjM+9smQEQTgmuLIknxTMSSrgpJ0lJSMGwqEiJKW5Qs6IwqQpTScFc6I4lJSMFNioBpiOIAwyw+FII1YWZ6LSfE4wKx7CcfeqKEWtQizXGLKCIxxg34qSEwv77kGw2hRl+1wWfNC39zqzyHiqRoIdCxife0XJCIJwTFBFSb/OjBNUwEE7C0pGDIQ/7UVQMqIwCUrzIiUji0NFyUiBjWqA+bAtUjKSONOTttvMWAERjrtXRVnfgJVYbjNjBUd4wL4VJScW9t2DYLUpyva5LPig5f/97d+/oqWMkvHni9kv3vjpTzQDQVKM2vUGqRbtN2yEu5ymszXM1mKE4PZ4Da25h2Rzdx8zy+AC5d7vpdx7Usm9y/Lb6hiGj1a/Ki9XHx2osy+eli+VBPTktx6v3pVCQ/dj7zY/+FQqxcvyqY5ZysP0hyMy+DWHaSbv5i83W+Uzk2+k2h/j7YfvNFRGn5qMPqUbLfBGwzcXSpvHJpvHdJvhrwjdEW/2MOttL8i2X9uH2mI77gE5Nxl8TjcY7uyRO0+lvRcmey9o9lZPx9pe5fX/my1o9XkelPHC9iSzUsTGUYcZSwxYlqBFtHfXdTMcByV/83X5vHykYlPTWFV+o49t5eVg9fagfFl951kVti43h0JdqvLZYPV+tfbx2Hxs1DrWVVtT5W/k314dNyW/9qxaMXl15eTRpsHr8SCUP6S+vPpIN75H5PHdDS2cR0YRTRQoEwHmlc+84CASOiuPyVbu5iaMB0QRLQSeYAFfcLEdEEW0cXcxhemAKKJ1mNMqIOMX+elQf0DCiGzjDR4RlR+cpKmvPoL6MJbMfjAUlREYcvEHQ4VJZj4YimotMOZiD4bKtgdDGe/4uUe3Ghh5u2VMzdpStjeyYJzQMYABjpA4NUe0ZHtXJ8JyMBSVQiApwM+RGtn9xrDrmRTVYGA4BC/TATxQoTxQoTxQAfRAZ3Q+YDDt5Tgoqo3AYIo5DirbHgdlfFnv0y3GBFjSU9Osf9r9TUFG4D4OKtu7OgGW46CoBMDgikzK1bPTGHU9KacYq6ydhotQ+NnSmy7mCy9Og9ybBHHsRX4WpuFiOVuE8zWPMV9/c9JvX0L1qcOUWXuOw4Ty6TJ7CxYmu9eBHLKCIMpb0LT/YZVTX6ru1npvvjHDl9+qD4lanxh1T2hn84h1EAR8EOCJrw7jmBUDUbFDZMbmngVGFJaehUDfcXmHlcRhxwIjBbZqCpmNLPKHidBOyYgVxlnTggj9YWRqg+UERHj1PlLKJrGsLyRLLJfLsYIjXCA4G4IkDme8WNjXD4LV1rTQPpcFH3QlNyMxW059tbN/OYm8OE9iL8sXwhNBGop4OZ/H883AOJWbhsaG1H4limYsYHzO5SYnCMIxQeXmKwdFmcpIL6pykNKhV44lPboXCO1kHrGOgYCPQVe1yYmBcLUItdlyQBQnEI/m1HHcYeVwpzg5KbAhDzAXeZINEx3JiJXEmdwMg9S4j58VEOHV+5SbaX1TWWq5dY4VHOEDe5abrFjYdw+C1SI3AXNZ8EGvVzens8VkGeWeiOOZlKZSpE4SX3hxMM3mwXQyj8TmTXYqNyPdWEi5aTvTXy+9QXzu5SYjCMIxQeXm9cPu1W+rvqSn8ltvl4+k7PxQ/sAHquHo0/Jjdfh9+cfyM/nP55tTpco/l5+Xn5RfyM+v1M/8T/mbLwf3zkQwKD/WjdIR6ygJ+Ch1FqSMGAhnjBCkxuVPThQWKWo+JZ8TxaEaZaTARkTAdAS5us9Tm3+OWFmc6dEsG2YmOcrJh/D6vcrRoJYwljvXWMERHrBvOcqJhX35IFhtcrR9Lgs+6GbL1uZJNurNnrdsmaRmaOUUu5yutmxpzT0km7v7mHXfsqVtgFcrXM+kUvxAfkHVv6svVL3oOhyp/MIfjshMjndjperO0jSVH1mgPhKTF6TixHgceN/PenOWZDhVDKeK4dTEcEpnEHgGeOdPtVdLIowVwlghjE0IYzoC/FWhO+R1l2Gqbp6UKIVCKUwoBRmFeyeXtP9c2X+u7D832X9Otx8eEpA9ZNXGLmn+hTL/Qpl/YTL/gmZ+9Sg9aAKbs31exgsE08hKkRonAWYsMcqZOtwOyfbuBgWOfV4qqj2p4tpfZA59OVD/U2cfPi8vq1pcVbBTm66qn1wvnrynNm1Vf9mH7WGRyL4bQRj3YFFNFCgTieYdk80Ddpsj1lhMm6+oFgL7xeFLJ5bNV1Qbgf3iXddEiNbtBviOm6/CPA5Nd7NQTby5vVdprFSuUB/1RdhpZN17RWYEhkH83qsoNp35/Td0a4FxELn3Ko2avVep8fqQe3SrgdGwW37ULBJFeyMLxgkdAxjYCHlRvR9C2n51Isx7r8gUAkkBfo7UyO43hl1PhagGA6MheL0N4IEK5YEK5YEKoAc6o/MBY2kfe6/INgJjKWLvVeNzXre8rPfpFmPiK+mpaRYy7f6mICMw771qfE09Aea9V2QCYHBF5s3q2WmMup4oU4xV1k7DYBaHUeRF4WLmxb7wvclkkXmLOE+SJJr5yXwTfo059JuTfrsTjJmpzKRjHCaUT5dtW7AwGbcO5JAVZFd42OYHmIp/qU7+kvnzrwfVv7xVXlaHrDwtH6t+hOpo2EGcqZNh9xJtK9wRK7GAE3fObhkxEHU2RBbc1vrKCMTSb2A4TukOK4nDdgNGCmzFEzAb0qJ8mJlycEYWZ+0GMhhp15Hu8uIhvHgfKWSTSNYXH6WWS6xYwRFeEJz9QBKFM14s7LsHwWrrNmify4IPupKXIl7G8j8RePMglT87iydevoh8LwzFXGSzySJMbkJeal9oKS8FdixgfO7lJSMIwjFB5eXDK0WdR+sD9TaVmsuq9rM+ge+7+jC94qf//Y354AdB6Pur90T1ocSn9hE/Yh0NAR+NztKTEQPhdBHS01iAYSRh0ZzB0NdKnDusKA5FJyMFNvABpiMK0mwYhrEOZsQK40x1hrl5zxUnH8K79yo769uRUstNV6zgCA/Yt+zkxMK+fRCsNtnZPpcFH3QlO/04T2fLhfCi6Szw4sUk9/Jk6ntxuAiSZDnNpuImZKd28VbKzgQ7FjA+97KTEQThmKCy89NX+4YGxf/njZ//fPA3P/vpT356sP7l57+Y/GytN6Nw/eug/MPq3fLrQfkfm61a35eX6+8EUSZVaDDIo9V7WqlwxDo6Aj46nWUoIwbCCfchQxlJuGSodnX9DiuKQxnKSIENhIDpiIIgH0b64xBHrDDOZGiU5EP9YSZ3eQER7r5XHVrfqZRa7sdiBUe4wL51KCcW9vWDYLXp0Pa5LPigq81WB40Ac9yJrn1lpdK035uS79I66kQ3lPQOyfbueg+uTnTNhqtHzd0iT8sn6s6Qqlqurgap9u+vLwx5UX6zs9+/+rKmZb3Wl+sl0WfV2adKtVZ/w/rKEvlD39d//rvqt882N5x8WzXEq7XT9X+gvtdEN9hH5MGOYYPdS+s70USBMpFo3jHZPGCzXx+Sl2ghsF0PJWWNre9EG4Htel01KtE6TGseZPyEH+nXE0ZkE2+w9T1TXe/q7pHMrxtPU3vrO5URGHfxre9BEFh636nmAiMvtvc93fa+p5bed6rVwPjbh3JXMHsjC8YJHQMY2br0vqd7VyfC0vtOpRBICvBzpEZ2vzFsx+Ax3WBgOASnPwAXVCgXVCgXVABd0BmdDxhMe+l9p9oIDKaY3vd02/tufFnv0y3GBFjSU9PklXZ/U5ARuHvf072rE2DpfacSAKMruvc93W+M2jH2gmZsZW0+mea+H3liGkdenE9SL5tOQk/+qSTMfBHP08Wax5i1W5YxqJm7sffdfr3KNUwony6/t2BhcnwdyCErCGLZEJr8f1Ld9flKdl1dMKr63utD91QO/kv5z6+uXhS6PqrvpVoreFj+sfzEq47s+7j8vPyD/PxT+ZVueI5Yh0fAh6dzLsyIgVgjReTM5iP5GFGY6kTa9P8OK4nDMhEjBXadGjIbfhZGw1RbuRuxwjgrEyXDUFsFu8uLh/D2faSaTcKZ1YUFy2WXrOAIBwjOkiAJxRkvFvblg2C1FYna57Lgg65kaJ6LVGT+wlvM4sSLp3nm5dki8WZRtozDSZbPl/MH7mWoqYSUY8cCxudehjKCIBwTXIbWpR+19/Lp6m1V5akuud/WgQZ/s/jZ5M3J4M3JzyZ/93dvbI6FLu4E8qHz/VP1O9XstK5U1adJr1XsQ6VcB+VnqmKkKlbls9Xbm96nPF29V31kA9VkrxvNI9bRFPDRhKvW2A9X78kPHc4xKw7CeSPUq7Hiw0jCJF59baJ/hxXFoXplpMAGUMh0JH42FJF2UWLECuNMvQo/NjfbcwIiwkSv+rW+gy213KfHCo5wgX3rV04s7OsHwWrTr+1zWfBBV/p1FuZRGAZTb55HMy+Ow9jLpNzwFsE0z6dpkKSLzYPuVL9qi+M/SjdHxyPGAsbnXL9ygiAcE1S//vMrvUiPBuX/KJ+W31aSVunW8svjKKqOEfHjgZS2T6v2qa+r76omqBfe+ouVXtWMxhHraAj4aMD1pw7jmBUD4XQRutO4asqJwiI8/WEodCh3WFHcCU9OCmzkA0xHlIphpp+RESuLM90ZyydOm+rc5eVDePc+ZWdW38WWWe7VYwVHeMCeZScrFvblg2C1yE7AXBZ80HVv/eZBdtxbbxKW1mtbwmCX1lFvveFU+kOyvbveo4/e+moBs7n4TjXbf1C1rD+ui+2r99Y99S9UoX1dkNdRHZGpYhhVH03sVBMFykSiecdk84Bdewhp2XJyHdVQYPsdXDhaetmpNgLb77oqQqJ1mFY7wPilaWA6xZ1q4c21smeh6mJXFxZl6jz3TGyaSbPA2s9OBgXGOkI/e2a69vlv6NYCgx2ynT0Lmnb2zHix2j261cCQ14dYVjB7IwvGCR0DGOM6tLNL269OhLmdnUwhkBTg50iN7H5j2I7BY7rBwMAIzjgAbqhQbqhQbqhQbqgAuqEzOiQwqPbR0062ERhUET3tjeN53fLG3qdbjAm0pEenyefsTqcgIzD3tDcOp54Ac087mQAYYbE97fLZaYzaMfaCZqyydhmIZRQuI28ZpnMvTpPAm0zDuZfFfjSdJrmfzDevgTFbtiwfUDNmU097FuIwoXy6vNqChcmtdSCHrCCI5Tpo0v1wm0qvPjxQ/emflf/T87NNx1CY+r651YeTVcBZ4XnuVdyBOsm+2mb/Tt2j/5UnM82vqz6qb6uFiOerd3Xsx6zsiNXJHpNoRiCWKo1MtoUO5Q4risMqDSMFdqEYMB1hKHP3QLskOmJlcValCURmaN6/ywuI8Pt9ZJ5N/hnWS/uhJQflBEc4QnDSBEktznixsG8fBKutTNM+lwUfdCVI40REy8zPvDgKcvmRJV4292deOl+KeR5lk0W2eZOdCtJQNxZSkEbYsYDxuRekjCAIx0QSpIPy91cE2VqkPZLf+u3mvM7L+uqhzeFIG/2qj0NHrIMh4IOBUKx/Lr/Z3FP87ErhyzA4OuxjVmyEj+5RrDICMYlVbeJ7h5XEoVZlpMBGS8BshFLJZSapyojiTKqm/jDIdXx3efkQAaFXpRrV6sZy8S0rOMIL9q1UObGw7x4Eq02pts9lwQe9VqpRsJzHfuz58jue/JOJl+dB4InpYjqbLf0gDG9i6VTrsKRSjdFjAeJzr1QZQRCOiaZUzzVCtRajm8XUK+3sL9QWykebUz9flE+36617kbbWfsQ6PgI+PgjxuiPmv7o2RjrQY1ZQhKPuUa4yAjHJVePaKiOKQ73KSIGNmYDpCMNw6KfaGRmxsjgTrLk/zE0d8Jx8iLjQq2CtL2TMLJdrsoIj/GDfgpUTC/vyQbDaBGv7XBZ80OuNlyKaSAkbeNk0WsifXebeJAvmXi5/bhEtgvk0nT5wL1hj3VhIwSqwYwHjcy9YGUEQjokkWLe1fgEq9TOiCjgqXXt+CdWejKAIn9uj9mQEcq09GVEcak9GCmz4g0xHkA+1ymzESuJMeabZMNM+b3d5+RAOvlflWd/JmFnu12QFR3jBvpUnJxb21YNgtSnP9rks+KDrvZfxg0ZQOtx7adKWiZU22qV1tPcyNu69JNq76z1633t59Xg4JTHWVx19p8ruq3dW767eVj/1sPzH8l+lllR/6LvVb1e/Lh+tPhqo7776963eHVTnIatzPt5Rp3x8r3Z3vlPdfPT16oN1I+aL6m9/Wh1g95FutI7IoxXDRquXPZ1EEwXKRKJ5x2TzgFtXepStREOB209QctS4p5No467WZNrTSbQOs9UEMH5C/ueG2lr0iGziDW7qTNVWTnVJUaYuKcp99RGoD7XbM4/qzVWJfY8nlRsYUwl7PKPQvMeTai0wqGL3eCbbPZ7G+xzv0a0GhtY+RLmC2RtZME7oGMCY12WPZ7J3dSIsezypFAJJAX6O1MjuN4btGDymGwwMlODMBuCVCuWVCuWVCuWVCuWVCuWVCuWVCqBXOqMzA2NuL1s+qTYCYy5my2ey3fJpfIHv0y3GxGHSk9SkkXYfVJARuLd8JntXJ8Cy5ZNKAAy46C2fyX5j1I6xFzRjK+U2EX6QL6deGk/nXrwQE28a5LGXBVMxS0QwXaTuO+wNqa9M1a23NV3HhPLp0nkLFial14EcsoIgVgnBuf66o7xKwqsM/C+bfqXBaL6Y/PfBppP+6+qi4m1n/ZPysUzr31OLA9XaQHNs/Pr7g/KTgRBe+fnA97UTfsQ6TgI+Tp1TaEaMXfVgwYCn2qv3V+/oUF5jRWGpDfnm2hAjisPaECMFdoEaMB1BaCwNMYI4Kw0lw1ybEt/lxUP4/D6S0CYVTetqguUGXVZwhPcD50+QtOKMFwv74kGwrHN5BpnLgg963ZMUiFkaTDJvsZB/IF5O5I9FeaBO8AwWSZ7Hs2DywL0YDXVjIcVohh0LGJ97McoIgnBMaDH6WIrJd6sbh1QF6PvqRqO1Hu0kR//RIkcZR0rAR6qzHGXEQDjkXuQoIwqLHDXt6WTkcKhFGSmwIREyF2Fi0qKMILdBi3LiIVx+r1q0vowxs1ysyQqOcH19a1FOLOyLB8Fq06Ltc1nwQVdaNAuyuT9N595MClX5s/nUm4Qi8uKZSJJJFkVpPn/gXotGurGQWjTHjgWMz70WZQRBOCaoFv1S7cOUwvJyfYdmJTg/7GdV9EuLDGUcJAEfpM4ylBED4Yt7kaGMKCwy1HJfESOKQyXKSIENiIDpSPVr1CNWDodCVP+w3eXFQ/j7XoVofatiZrkhkxUc4fz6FqKcWNj3DoLVJkTb57Lgg66EaBqKWbwQgZfP0tyL43TmTWeLRP6sL+LcTwM/Fg/cC9FYNxY/SjcZJ2IsYHzOhSgnCMIxQYXow1e77AeDPtZBLQKUc3AEfHC6ClBODIQPhgvQtg54TiAWGSq9iWFBlBPFnQzlpMCGQ8B0iNyPhvnmxudrWpQTxpkWDfJhbFgVZeVD+Pw+xWhe37WYW+7NZAVHOMKexSgrFvbtg2C1iFHAXBZ80Ot20XnoJ0mw9BazJPPiNI29abAMvSQJk9lsGgp/snzgXowK3VhIMRpgxwLG516MMoIgHBNUjP6zFJXfSFn57ur99cbQl9UhGo+rjZ6dFkc30vSr8qVFnDIOloAPVmdxyoiB8MlwcWpeHeVEYZGl5p5RThSHspSRAhsYAdMRJVrFNmLlcKZIxVB/9PxdXjyE3+9VkAa1iLHcUskKjnB+fQtSTizsewfBahOk7XNZ8EFXgnQyDxfRwo+8cBLMvXgqZp6UrKmXTabTZJFLZbvcRAingjTRjYUUpCF2LGB87gUpIwjCMZEFqTo0ZCNH+fUo41gJ+Fh11qOMGAiX3IseZURxrUcZURzqUUYKbFwETIdZjzJy3AY9yomHcPu96tH6lrPccmMdKzjC+fWtRzmxsO8dBKtNj7bPZcEHXelRsZiGQSrkN+dx5MXz5dybLJa5N00naTZdLBZ5MH/gXo9q29ylHo2wYwHjc69HGUEQjgmqR/+w+u1GaX44kML0cXXO3ZPVhz9WorL8ZvVWeVl+rf492dMXq45YiQWcuLOqZMRAONZeVCUjCouqjHUcd1g5HEpKRgpsaAPMRRiEqdAvG4xYWZzJSt+4G4kVD+G9e5WV9ZVkueV6OVZwhPfrW1ZyYmHfPQhWm6xsn8uCD7o6M/nvX1FURuH488XsF2/89CeakSDoxlCHKRVjbMWMdzFNhyWbbcWIwfq8ZK2xh2Rjd58xy8ACBd+X1d6g71cf6AyVYi7+4Yhs7TUXZza3m4dbH2eai4OTLEzkR5TLD5GanBsVJ8bjwA+CUwyniuFUMZwqhlMTwymdQeAZ4EfBSYSxQhgrhLFCGJsQxnQE+EtA97ProyglSqFQCoVSmFAKMsq1MwVbUHBP07my/1zZf67sPzfZf063H+7okYcKSvMvlPkXyvwLZf6FyfwLmvnVo/TAZdwynR2YC6v5wjj6YGtJkct0yj/VXPhrC41d/1ZdQVody7/6oHw6qHq5vlbn76tj+F+uz/hXZ/bLH1u9p36wOsn/clD9IqOeDlDGPKFiHpHSdcxT4c731UesPjL5EYTqI1XBUH0jjExxkIroIg6qECi5ThXXqeI6VVyniutUcZ2auE7pXALPhfJoY4U1VlhjhTVWWGOFNVZYY4U1NmGN6VjwF69zvFShUuIVCq9QeIXCKxReofAKE15BxmOPoSp8SqZzxXSumM4V07liOldM5yamczoTPBCR4qoKqRLpQiFdKKQLhXShkC4U0oUJ6YKG9EqsVb84ulmnKjLoKGTITawUqXFiYMYS463J3kOyvbvBqOPNOv+udvGpjpNqN99bVcdKHUvVv6h+lMvyeRVh5S9P5Zc+2vz22jU68vOv62vDP6p+81j9UNWPrY6tUC0wb20Prqj+kPzxF6oEIU34fnPX+PpvWV9I/k51v89vhqo15sUgCAbmCyCpw7kb+Biv3qGaKFAmAsyrx9ULjDdqHpOt3V0K7H4Tz3PtistrZAt36xucV/BQbQReB9C1bkG0bld+dLyCJ8wiQ2oyIpt4c1fw5OoKnlxdwZPnm4stcvt1O2RGYKDFX7cj0sx43Q7ZWmCkRV63k2+v28kt1+2QrQbG226ZX1PJUVddmDFO6BjAOEfI7ta2K7P3rk6EieKUTiGQFODnSI3sfmPY9USNajAwGoKLYgAPVCgPVCgPVAA90BmdDxhL+7hah2wjMJYirtbJt1frmF/W+3SLMfGV9NQ01Ua7vynICMxX6+Tbq3XsvuacTgAMrshsXT07jVHXU3GKscraqS/ywM8WXpLMFl48EYmXp4nwZnkYL+KZP82mbremWHJfmaunOEwony6ft2BhcnodyCErCKKZpEuyX34j8/uXMrl/sd6k8uPNZpM/V6dM/lL+8yv5z1vrb1dHn6udLOul+IflH8tPvPLL8qvy4/Lz8g/y80/lVweDyJd/9Te6ITtiHTIBHzJ4tqzDOGbF2BUNFgxEGm2YkddYUVh6CbVe5Q4rh8NeQkYKbD8TYC5U7m5K3RlJnHUSZsNI6PDu8uIhnH8fmWeTf9b3suSWO3ZYwRG+D5w0QfKLM14s7JsHwbLO5RlkLgs+6LUqjaaTIAt8LwoS+bNBkHm5v5h6s0WYz8Usi/x0M99OVamp3dB+xrtuLEB87lUpIwjCMUFV6UOlLpXSXG9RqepHq1+vK0hq9/N6o8rD8jNt0nTEiivguJ0VJSMGwqsiFGXbAZGMQDy60rzzmRHFobRkpMAGOMB0hHkaDY2HlXPCOFOXgRimWq92l5cP4cV7lZf1VSu55docVnCEI+xbXnJiYd8+CFabvGyfy4IPen1tTpKFs3SeetMo9b04WSy9fBZPvSiP/HyZTybRYuNcncrLSDcWUl7m2LGA8bmXl4wgCMcElZe/32kvejQof1f+U/lV+UX5uVd+on6p1i8/Kb+qlKYO+ogVWsChO4tMRgyEb0WITPOyJSMKi7w0X4PDieJQXjJSYAMcYDpSPxv6+hkZsbK4U5e+b+jiucsLiPDivcrL+gKV3HIZDis4wgX2LS85sbBvHwSrTV62z2XBB632QR+sZZXDznb9umTm209Zz3YpnXW2a+09JNsL7LSD6r7/RTrbX6zeGQTBgah62zeN7om50Z08ujFsdHtodCebKFAmAszbNrqLanR/MCh/X35ZPjxQrQu/Lx9q3cox2f5d78/W+k62cFfXMra+k23cFawsre9k6zCteYDxi0USG1rfySbeWOt75gdqw6raq+pH68ZTtSfN0vpOZwRGYnzrexLlptZ3urXAUIxrfZfm1K3vm2HWWX2PbjUwIPch4RXM3siCcULHAEY+euu7sv3qRBhb3+kUAkkBfo7UyO43hu0YPKYbDIyG4DwI4IEK5YEK5YEKoAc6o/MBY2kPre90G4GxFN76vvU5r1te1vt0izHxlfTUbBLMNn9TkBF4W9+3vqaeAGPrO50AGFyRre/q2WmM2jH2gmasshbWkKR4jGm8ZT2DmsobWt8z335DxTVMKJ8u4bdgYZJ+HcghKwhi/bDLaoDj1nfWIRPwIYPnzzqMY1YMxAIqIo021ZBYUVhqSPrWd1YOZwUkVgrsEjZgLhJpVDDMdCwjVhZnBSRj8zsvHsL995F7Nhno5oapzb/owE94wRHeD5w2QTKMM14s7LsHwbKXjyBzWfBBr0/QnYlp5MeZl82XUy+Wf87LJ2Lq+dOZ/EIm4iidPnCvS01FphA7FjA+97qUEQThmKC6FNz8HmjzpiNWXgHn7SwqGTEQbhUhKu3d76xAPNJSn7LeYSVxKC4ZKbABDjAbwg/9oTBVhhhZnInLQKrLWMd3l5cP4cR7VZdhrUjMd3/xgiPcYN/qkhML+/JBsNrUZftcFnzQlbpMlpmfLOe+twz9pRfPklz+qTz3ZotF7CfRcuLHN7HqGenGQqrLCDsWMD736pIRBOGYoOryeu+7+q0Um+sDtN++csls+Wn5cbWg+cfyM/nP55vl0HtnnggG5ce6ATliHRABH5DO8pMRA+F3EfLTvKbJiMIiPP2hKm5fR7nDiuJQeTJSYIMfYDqSLB4m+hkZsbI4U55ZNsy02fRdXj6Eg+9VeUa1WjFfD8YLjvCAfStPTizsywfBalOe7XNZ8EFv2uLVc+ywLd6kKWMrZb5L6awtXmvvIdneXa/xX6gtPrnSFh9azn8nj24MG91e2uKJJgqUiQDztm3xqfH8d7K1wLY/hNI1NsETLdwVsaxN8EQbgY17XZUp0TpMkx5g/OIozPV1qRHZxBtsgld3FvrVJU5p3YIa25vgqYzAuEtogs8icxM81Vpg4MU2wcfbJvjY0gRPtRoYfvsQ7Apmb2TBOKFjxEgMQmNqvHd1IixN8FQKgaQAP0dqZPcbw3YMHtMNBkZDcNYD8ECF8kCF8kAF0AOd0fmAsbSXJniqjcBYimmCj7dN8MaX9T7dYkx8JT01TTpp9zcFGYG7CT7euzoBliZ4KgEwuKKb4OP9xqgdYy9oxiprYY1JiseYtFtWL6iJu7EJXuAwoXy69N6ChUnxdSCHrCCI1cIuub/zJnjGIRPwIYNnyzqMY1YMxHIpIo02F4wYUVgKRqY+JUYOh9UiRgrsgjVgLtJI5MlQG85GrCzuqkXmJnhOPIT77yP3bDJQURcYhCUL5QRHeD9w2gTJMM54sbDvHgSrrVjUPpcFH/TtbVOKjE3wCXYsYHzudSkjCMIxQXWpgzYlxgER8AHprDoZMRB+txfVyYjCojotbUqMKA6FJyMFNvgBpiOJ82Fk2nzJiOJOd1q6lDj5EP69V+GZ1GLFfP0tLzjCAfYtPDmxsO8eBKtNeLbPZcEHfXt3X0bGXqYUOxYwPvfCkxEE4ZigwrP77ktGXgHn7awrGTEQbhWhK9t2XzICsahL8+5LRhKH4pKRAhvgALMRp4n019pVghErizN1adt9ycmHcOK9qsu0ViTmiy15wRFusG91yYmFffkgWG3qsn0uCz5oJS9tqrHf3nftKyr1YmahU0fm79DdeO870V5g8x1U7v1n7X0njm4MG91eet+JJgqUiQDzdnrf1ZHw1qPgiXYD+/4QgtfYBU+0cFfFsnbBE20Edu511aZE6zBdeoDxE3lkrKMTLbzBJvj84CQLfPUR1C2omb0JnsoIDMA9N8FTrQVGYGwTfLZtgjdex3iPbjUwDveh2BXM3siCcULHAAa8Lk3w2d7VibA0wVMpBJIC/Bypkd1vDNsxeEw3GBgMwWkPwAMVygMVygMVQA90RucDhtJemuCpNgJDKaYJPts2wRtf1vt0izHhlfTUNPmk3d8UZATuJvhs7+oEWJrgqQTA4Ipugs/2G6N2jL2gGXtraz6G631kDp/jMKF87ms+jCCI5ULoIkD3mg8jr4DzwnNeHcYxKwZisRORArfVfBiBHNd8GEkc1nwYKbDLzoDZSEQ4TGMdyogV5VaUfDj5ED68jwSySSPzukxgvg2YFxzhBcG5DyRNOOPFwr57EKy2kk/7XBZ80Le3kz02dbIHttuUtGMB43MuLjlBEI4JKi75O9k5B0TAB6Sr+uTEQPhdhPo0drJzorDoTnMnOyeKO+HJSYENfoDpyPKhbzjonZPEme60NLKz8iHce5+6M/A3WiWwXGbLCo7wfz3rTlYs7KsHwWrRnYC5LPigb+/JHrGpkT2wXamkHQsYn3vdyQiCcExQ3XkbTvbgHDIBH7LOypQRA+GZe1GmjCgsytSwHsrJ4VCWMlJgYyNkLnw/S03XW3KyuBOmxpM9WPEQ7r9XXVpfiRhYrrdkBUd4v751KScW9t2DYLXp0va5LPigN8fAq+l0eAy89lWVijO0UCaRv0vprBU+0dl7SLYX2ILXRTDetlb4dSd8JKd+3QQf+5YmeOq4xrBx7aMJnmqiQJkIMK9pgo+E+QB4qrXAbj+EvjW1vlMt3JWunK3vVBuB/XpdJSnROkxvHmT8/NhwVuiIbOLN9b4HkWp7j9WHOgo+SDbtp0FobYAngwLDLr4BPotjYwM82Vpg3EU2wAdh0wAfGO9kvEe3Ghh9+9DrCmZvZME4oWMAg12HBnhp+9WJMDfAkykEkgL8HKmR3W8M2zF4TDcYGBLBSQ/ADRXKDRXKDRXKDRVAN3RGhwRG1T664Mk2AqMqogu+cTyvW97Y+3SLMZGW9Og0KaXd6RRkBOYu+Mbh1BNg7oInEwAjLLYLXj47jVE7xl7QjFXWwpJ4xWNM3C0rGNTk3dQFH0Q4TCifLsW3YGHSfB3IISsIYsWwS/7vvGDEOGQCPmTwvFmHccyKgVgyRSTU5oIRI4rTghEjh8OCESMFdtEaMBdRIvxMv0w7YmW5DQUjTjyE++8jAW3S0Pqu2cBybzArOML7gXMnSIZxxouFffcgWG0Fo/a5LPigK12aJVk4S+epN41S34uTxdLLZ/HUi/LIz5f5ZBItNq7VqS7Vym+pS2PsWMD43OtSRhCEY4Lq0usN9OXvyn+SqvKL8nOv/ET9UknMT8qvqo2aOugjVmgBh+6sLBkxEL61F2XJiMKiLP1hKHQod1hRHIpLRgpsgANMR5j4wzTVzsiIlcWZuAx831BtucsLiPDivcrLuJYklvtuWcERLrBvecmJhX37IFht8rJ9Lgs+6EpezuNslqb5zBNRFnmxmC68yTTKvHQyC8JsPsumcfzAvbyMdGMh5aXAjgWMz728ZARBOCagvFy9XT6V0rKSlS83K5kvyu/KF6tfb1YzV+/vLIxuvlz9oXrF81m1APpEflf+1ECs3tsc1Vn31ZSX6icHwTDZfP1Xqq2qfKQbwiPWIRTwIewsVhkxEJ4aIVaNfUWMJCxa1XiQCCeJQ6nKSIENlpDZCOJ0GJvamRhZnEnVMPSHwiRVOQEREaFXqVpfpBhYLsVkBUc4wL6lKicW9u2DYLVJ1fa5LPigb+85dcJ01nyQYMcCxudeqjKCIBwTUKp2P6eOk1fAeTvrSkYMhFtF6MqWc+o4gRzLS0YSh/KSkQIb4CCzYZWXjCzO5KXloDpWPoQT71Vd1rclBpabL1nBEW6wb3XJiYV9+SBYbeqyfS4LPujNxkwVBBxuzEx0lFI3plbKYJfS2cbMVGfvIdneXa/xX2Bj5nAgbDsxiQMZwwayl52YRBMFykSiecdk83b9OOPWS6KFwE0iGG1q3npJtBG4SaSr6iRah9kQAhm/0HjrENXCG9x5man9lnm90Sm177ek4gGjKX6/pUgz835LqrXAcIrdb5lu91sab2G8R7caGFT7kOEKZm9kwTihYwBDWpf9lune1Ymw7LekUggkBfg5UiO73xi2Y/CYbjAwDoJzGYDzKZTzKYDO54yOBgygveyypNoIDKCYXZbpdpel8T29T7cYE1RJD0yTH9pdTUFG4N5lme5dnQDLLksqATCuondZpvuNUTvGXtCMVdbCOt8VjzELtyxHUDNx4y7LDIcJ5dPl6xYsTM6uAzlkBUEs/3VJ5p3vsmQcMgEfss45MSMGYv0TkTube+EZUXb1gQUFkWTrOO6wcjgs/zBSYFegAXMR55F+xXXESuKs+GPZY8mJh3D+fSSdTeqZ1fUCy323rOAI3wfOlyD5xRkvFvbNg2C11X7a57Lgg769eywT4x7LHDsWMD73qpQRBOGYoKq0pz2WjNACDt1ZVzJiIHxrL7qSEYVFV1r2WDKiOJSWjBTYAAeYjsgfZtr5GLGSOJOW1h2WnIAIH96ruKxvTQwsN2CygiMcYN/ikhML++5BsNrEZftcFnzQqrHoFTGiNKPDBiPt2u2PstB271ISRbu0jhqMDCcZH5LtBdZCoervH1cfqI2LUvmt76V8VP369NUmoy49QuVLddOl/PFvyhfVKuYT+c+zQfl7KSc/PVBLmL8vH+62E4WWdiLqsMWwYeujnYhqokCZSDTvmGwesIyKkK6mdiKqhcBqKFyRWtqJqDYCq6EdpSbVOkzlEzB+cZiEpiPgqCbeXD9RGBzIj3BT0g99az8RGQ8YPPH9RJEw9xORrQVGT2Q/Ueg3/USh8arFe3SrgTG0D/WtYPZGFowTOgYwpnXoJ5K2X50Icz8RmUIgKcDPkRrZ/cawHYPHdIOBgRCcwgCcT6GcTwF0Pmd0NGAE7aOfiGwjMIIi+okad/O65T29T7cYE1VJD0ydFra4moKMwNxP1LiZegLM/URkAmBcxfYTyWenMWrH2AuasVWSF4p4Gqtd4zMRefEkzL3JPIy8PA2ni1RMZ2E8XfMYk27LKgQ18Tb1E4W2q+U0mFA+XXpuwcKk6DqQQ1YQxKofNHf/d5ldP5Jp83cyv35s7Sb6WiXsVedQX91Fgx8cjk607+gR6zAK+DB2TpQZMRBLoYiE2lgL4kRhqQUF+qtm77CSuCsFcVJgl6MBs5EmqTmPZ0RxVwuSeNoH7i4vHyIo9JGMNilpfWFsaLn8lxUc4f/AeRQk7zjjxcK+exCsllIQYC4LPuhKrSbLzE+Wc99bhv7Si2dJ7mXzPPdmi0XsJ9Fy4sfuu99TU59RGGLHAsbnXq0ygiAcE1StXu8zUr+tik5P5bfelgK0qimp04wG5adSbirp+cfyM/nP5xshe+/ME8Gg/Fg3IEesAyLgA9JZdzJiIPxuL7qTEYVFd/rDzWFv14UnI4pD4clIgQ1+gOlIonwYmc5552RxpjyzbJgZmpBY+RAOvlflGdZqxXKhLSs4wgP2rTw5sbAvHwSrTXm2z2XBB7053UgpLofNR9okUWrKyEoZ71I6az7SauBDsr3AwilUEvI3H72QP3DtEPen1Upn9adfVn9G6c/31Jeq//Alqh+JOJIxbCR76UcimihQJhLNOyabByzDImSssR+JaCGwmgpXp7Z+JKKNwGpqV9lJtA5TOQWMX+5nvnEdk2jiDfYjxaofSdQtAZG9H4mKB4yn+H6kMA3N/UhUa4EBFduPFG37kYw3Jt6jWw0Mq30IcQWzN7JgnNAxgDGtSz9StHd1Iiz9SFQKgaQAP0dqZPcbw3YMHtMNBgZCcDYDcD6Fcj4F0Pmc0dGAEbSXfiSqjcAIiulHirb9SMb39D7dYkxUJT0wTYZodzUFGYG7HynauzoBln4kKgEwrqL7kaL9xqgdYy9oxiprZ2Ixl+Ip96YLIbx4ulBnD08jz1+GWTIJ59PpRKx5jHm4ZUGCmosb+5FiHCaUT5exW7AwWbsO5JAVZFdz2OYHmM7fZD+SbgCPWAdQwAewc4rMiIFYD0Wk0uaKECMKS0XI3InESOKwIMRIgV2ThsyGNCke5jqWESuLs4KQrRWJkw8RD/rIQ5tstL4rNrTc+8sKjnCA4BQKknKc8WJhXz4IVltBqH0uCz7o29uKlBlbkQR2LGB87oUqIwjCMUGFqoNWJMYBEfAB6Sw8GTEQfrcX4cmIwiI8La1IjCgOlScjBTb4AaYjiJJw6Bt7kRhhnElPWy8SJx/Cw/cqPeu7X0PLPb6s4AgX2Lf05MTCvn0QrDbp2T6XBR90dSDSK1rFqC1/vpj94o2f/kQzECRpaZKViZVT7HKaupHM</t>
  </si>
  <si>
    <t>1mIU47YhSbsqfUg2d/cxswwuUBf+W3lZdQCt79R9Oqiak74uX6zeWX2wWYXUNwzVDUs6QCkGkx+OyJTXvKMZs5tz3DQVpAcnWRSpj9TkEqkkMZ4EXrtR5p8q80+V+acm80/p5gu8+fDCjbR+rKwfK+vHJuvHdOvhbwvdJ29Kw+lBoSgKE0VBprhW92uhwD0+58r0c2X6ucn0c7rp8FiArPlJyy+U5RfK8guT5Rc0y1+JC07P+QuNxb3USpEaxx9mLDGymew9JNu76/Y7ttr+WYWoqrL21ypYPZbBbPVL1VJbN8cOVLVtUD6r7hT9Xka/8qX8VxXWnqsu26/L76ry3HrFZBvy5J+ojvh7pK4dXf1aXUFaXzX6svoj72x+nNjJa4i46n/SqM1/+Luqp/eyslX+Dd/IL1T3m76jTh2URj+tAvrztQkvVKGx+iPPdVN2RJ6y3fjG2dNLNFGgTCSad0w2D9jKhFgPMvb0Ei0EdiTBl3lsPb1EG4EdSV3Xb4jWYbqPIOOnX7IYke27wYZedWFpmCvt7asPdd5g1Bz5Zb+/lEwLDOL4/t4gjkwHbP8N3VxgGMc2+G4vMA0tF5iSrQYG824JXLOupW4VNGOc0DGAAY6QvTWdd9sLTMOWC0zJFAJJAX6O1MjuN4ZdT92oBgOjIniJEOCMCuWMCuWMCuWMCuWMCqAzOqOTAqNrL/2+VBuB0RXT77u9z9T82t6nW4yJuKTnp1mFtXuegozA3e+7vc/U7nXO6QTAOIvM/dWz0xh1PeOnGKusXcRpkIp55EViIrw4zoWXRdnMW4bLZLmcBEk0aVvqfnPSbxuF+jQtCWQ4TCifbtnAgoVZOtCBHLKCIIps0DWFh9tkevXhQCb236lmXbWZ9+nqffWpTv2v8/FHm121b28uBFCp+wu1sfbRJt1/UT7ddAM/LD8r/6fnh+vfhqnv70VaHXnEOmICPmKd82VGDESREZFXq1WZb4YD/RLKa6xAuyLBAoRJw7XO5Q4ricNmC0YKbLkXMBvCcM3LiBXEWaNFng59oeO7y8uHiAF9pKJNQlpfhRlarjVlBUf4QHAWBUkzznixsG8eBKut0aJ9Lgs+6PVmtFm6TLM09rJ0GnmxH8y8LExmnhQK0yTPllPf+bWm1aduLKQ4zbFjAeNzL04ZQRCOCSpOP9FUpS5VPemb6stqv9k7g79Z/Gzy5mTw5uRnk7/7uzfq3Wm/q+pSqvf3/o/uDXI/SNbfkB//j/Ifq9rRd9Vf8XT9b+rrg/JjVUobDgLh+/765wOxF/uWo2MYB1TABxSuXbWVvs0GvbrS90gORPm4SgzkTw4Goe+v3kt8/8B/ZdefbjyOWccDEQAQIthYXGIkYVK/vlZv3WFFcSh/GSmwQRgyHXk4THQkI1YSZ/o3CP10KEytxpyEiEDTqwKu7+sMLXevsoIjHGDfCpgTC/vyQbDaFHD7XBZ80JUCni7SZJoufW+ehYEXh0HkTfyp8ObxPJ/6WRZky43idaqAI91Y/CiL7LfgaMYCxudcAXOCIBwTVAE/3IiyF1KrbbayPavanv5aC13jsQvrn7Ycu6AboCPWARLwAYIrWh3GMSsGwg8jhKhx1xsnCpMS1WrqO6wk7oQoJwU2FkJmwzd1V3GCONOhyXCzUnVNhLLiIXx9nyI08jfCJbJcRsoKjnB+PYtQVizsiwfBahGhgLks+KDXInQ6W0yWUe6JOJ55cZotvUniCy8Optk8mE7mkdi8x05FaKwbCylCA/RYgPjci1BGEIRjgorQPo5akDr18/KT8gv5+ZX6mf8pf/Pl4N6Z5fwFzlES8FHqrEQZMRDOuBclyojCokR9U0cAJ4lDJcpIgQ2IgNkItEJtxIrhTIdaDl5g5UP4+16FaH1lXWS5fpAVHOH7+hainFjY9w6C1SZE2+ey4IOuhOjSj32RpYk3S6PMi8Ui8aYiy7xFkOXZIoumS3/5wL0QFbqxkEI0xI4FjM+9EGUEQTgmqBD956rRVK1yVkXq/1E+Lb+tytmqD6D88jiKfqzEph9s6tRKkOrAj1jBBRy8s7ZkxED41160JSMKk7YMte7hDiuKQ3HJSIENcoDpiLWTMWLFcCYuY/mwaZs77vLyIXx4r+KyvpUustwwyAqOcH59i0tOLOx7B8FqE5ftc1nwQVeneh00YkRpRofHn2jLYFI+RlbafJfW0fEnken4E6q9u96j4/EnX9Sl7/USZHN2yYvqeK+PVEejzv4jsv0xzP4+zgKhmihQJhLNOyabt+tG+c4CoVoI3K0Ml4WWs0CoNu5qPp6zQKjW7caUrmeBhHkudBaOyBbe3GkgkbreLxLqI9lsu4/sd/yRGYGRDH8GSJimxiNAyNYCQxnyCJBoe8dfZLnjj2w1MKD1IYUVzN7IgnFCxwDGtQ5HgETbO/6iljv+yBQCSQF+jtTI7jeG7Rg8phsMDIbgfALggQrlgQrlgQqgBzqj8wFDaR8Hf5BtBIZSxMEf0faiP/PLep9uMSa8kp6aJlGz+5uCjMB88Ee0vejP7mvO6QTA4Io9+CNSF/3p/cwFzdgqJ5jGIsgWoZcki4UXB2nsTZbZ0svzfJLJpHmxCOdrHmMabFkXoKbCpoM/ohiHCeXTJcwWLEzSrAM5ZAXZFR62+QFm05+sc+lN+iyT6k37zpf1EaOD/20x+6k6X/S78rL8dlA+3py8WT5ffbB6f3Nc5/rYz9W76tbA6rBP1R/0dBD4qk/9m6FupI5YR0rAR6pzUsyIgVh/RCTP5uILIwpT8cUPtH7zDiuLw+oLIwV2FRgwH0GSDfNI6FhGrCzOSjChMJ2EeZcXEOH7+0g8m/SzvgguslzqxwqO8IHgnAmSXpzxYmHfPghWWw2mfS4LPuh1g08WT7MwSrxgHsRePM1VM9Ak8mZhFvqRv4yn0UaEOhWlpgqNwI4FjM+9KGUEQTgmqCj9otKil+sD45+sf3mmDqFQx1Ss3h2onY2qA2izx/HJK53nT6vWHyF8EZUfD6q/6btKkz5an0Anyud7wYH+yKYj1nES8HHqLEkZMRDuGCFJjfUcRhIWRRoYr/rjRHEoSBkpsCERMh1xHseGDq0RK4wzRRrlw9jUFMTJh/D7vQrS+nq4yHLVHys4wgP2LUg5sbBvHwSrTZC2z2XBB31bb5lW/69d1JCCNMGOBYzPvSBlBEE4Jqgg7WPro/2Wac4BEfAB6aw8GTEQfhehPM2LoYwoLNLTvMuRkcSh8mSkwMY+wGyoBib9xqERK4oz3Wnb6cjJh3DvverOpNYqiUV3coIj/F/fupMTC/vuQbDadGf7XBZ80HUzerwGV7rLYTO6SVmmNto42KV11Iwe65dmD8n27nqP7s3o9bqk2oqou+BSVde3XerVQWxNq/paGaqieqCu01BXXZp2KhJ5YxhvL83rRBMFykSiecdk84D9egjJaVzsJFoI7LiDK0lb8zrRRmDHXVeNSLQO010HGT9L8zrRwhtsXs/qhlH7tZVkMmC8w7esB35iblmnWgsMeNiW9e2tlZHl1kqy1cCw14dgVjB7IwvGCR0DGM26tKxvb62MWm6tJFMIJAX4OVIju98YtmPwmG4wMASCsw6A3ymAfueMTgUMm700qlNtBIZNTKP69oZK8yt6n24xJpSSnpUmibN7mYKMwN2ovr2h0u5hzukEwJCKblRXN1TqvcsFzVhl7TxLJ4mYLL15sPS9WF0dlM0j4SXRNA3CWZAt/Nmax5giW9YMqGmysVE9w2FC+XTJtAULk1DrQA5ZQRBrdNBM+5NX82x1xeQTlWF78pdL+dWXmzrMpfyGakdXV9lsL/p5qOoz6nSg6iKb8k+rd9WPVnf9rE+l/KT8TGbg1b+v7wnytcskR6yDJuCDBs+Fr47bw+rOn2dV79SzgacGUnVHfbNZqnix3lRvutWHEx6xuInItM3FHUaUXV1hQYGn5P7Q2OjOiOKwusNIgV1hBkxHkGT50NjozsjirLwj8mFsKu9w8iFCRx/ZapOz1pchRpaLLVnBER4QnGhBspMzXizsywfBaivvtM9lwQddlXdeWXo3itafL2a/eOOnP9EMBEmzasOD1Ku5lTPc5TQVdszWYqTotrYT68w9JJu7+5hZBhcoOP+sJNF6D2Qljh6ryk3VkK660Tc683K92/FgsP3a6oPVe/K31RWKUlapb+tQpZbMfzgi817zk2bgbm5yvQgc+wfyQx1jEmfyQwTqIzK5SSpTjGeC598K5FSBnCqQUwVyqkBOTSCndBCBB4Gn4ZJjrDjGimOsOMaKY2ziGNM54G8V3XevV/skT6F4CsVTKJ7CxFOQea6t7LTw4B6ucwVxriDOFcS5gjg3QZzTIeBxBLm+IxkuFMOFYrhQDBeK4cLEcEFjqJ6sNYPT3gfjks5G55ooYuNMwIwlxkfTPdSHZHuBRSBogPx3GR7frdYL5K/1YcymDoirAVE1RLwrf+JSndanOh+eqyuI14f3yd+ujxh4KiPtY/m3V+c6V+c4f7g5aEB+fLPTkftic8vdtf/45XpZp/rB71a/Gar/2uPq6IKng9AfmO90po7ybhBj7LigmihQJgLMC1JPtfDLAa+mzQsT07gek40GFqEQq0OmPgyqhcCCEnzRx9KHQbURWFDquJpDtQ5TPAKMXxYkphZcqoU314cRK80tQ6r8iDaV0di3dmSQGYFRGN+REcZxZGzJIJsLjMPIlozYb1oyYuPNbPfoVgOjcbfsrV7eiv29kQXjhI4BDHeEhK0umErbr06EuSWDTCGQFODnSI3sfmPYtcyMbDAwGoJXCgEuqFAuqFAuqAC6oDM6HzCW9tGcQbYRGEsRzRmNz3nd8rLep1uMia+kp6Zegm3xNwUZgbk5o/E19QSYmzPIBMDoikze1bPTGHUtUScZWz0y0yAQ/jL2FvksVHtpQ2+SKLmfTmfTSSjSaLpc8xhz+Dcn/TZnyDzemMkHOEwony7bt2BhMn4dyCErCKLC1mkp4BuZ3r9c5/uqp6D1pvqqacN2U/3BIPJVSX/wg8PRifatPGIdOAEfOHjqrMM4ZsVAFBoRybSx1YIThaXVwuBd7rCSuOu04KTAFnsBsxFGkQiGuY5lxMrirNMiMzSS3OXFQ4SBPnLQJhOtb5mMLTeGsoIj/B84fYJkGme8WNh3D4JlncszyFwWfNDr81tE5Mexn3tzP594QbDIvMxfJJ7vC18kWRbkYiPcnOpT7cqy1KchdixgfO71KSMIwjFB9emX5dOq/NTcF6WukFpXpJT0fLpWqIMg9KWKkSq1fB4eDFYfrX7d3DMlVu8JS62IcTgEfDg6q05GDITXRahOYwmHkcSx6GQkcSg6GSmwgQ8wG1meGc5xHLGiONOckXzeDN29rHwI396r6Kxvn4wtN4mygiPcX9+ikxML++5BsNpEZ/tcFnzQlejMkiycpfPUm0ap78XJYunls3jqRXnk58t8MokWG9fqVHQaOoDjCDsWMD73opMRBOGYoKLz+qGB5e/Kfyq/Kr8oP/fKT9Qv1frmJ+VX1aHVOugjVmgBh+4sLRkxEL4VIS3NC5qMKCza0nxFPSeKQ3HJSIENcIDpCP14GJiOpOZkcaYuA998SQorIMKL9yovo1qSWO7pZAVHuMC+5SUnFvbtg2C1ycv2uSz4oOuzATe6SqlGh/3x2sUUKSBjK22yS+uoP95wl+Ah2d5d79GxP/4fVx9U2+0fb06KflT9+hTeI9+0rKstZwNR9ar33R2vG8Ej8gjGsBHspfedaKJAmQgwr54mL7T0vBONBXb5IVStccGUaCGwTw8uVm0970QbgX16XVUo0TpMTx5g/Gw970QLb7DnXah290R9pHXDaWzveacyAiMrvuc9C1NzyzvVWmBoxba8x9uWd+MVcffoVgMDbB/SXMHsjSwYJ3SMGIlBaEON965OhKXlnUohkBTg50iN7H5j2I7BY7rBwGAIzm8AHqhQHqhQHqgAeqAzOh8wlPbS8k61ERhKMS3v8bbl3fiy3qdbjAmvpKemSRzt/qYgI3C3vMd7VyfA0vJOJQAGV3TLe7zfGLVj7AXNWGXtTCzmuZ/l3nQhhBdPVSVoPo08fxlmySScT6cTseYxpuWWdQpqam5seRc4TCifLoG3YGGSeB3IISsIYl0Qmt3/u7rrXuZ+31XdQ7aG969Vdr49kbCHBnjdAB6xDqCADyA8c9ZhHLNiIJZJETm1uVLEiMJSKYr1qeMdVhKHhSJGCuxSNWA2oiQ1313KyeKuUBQORabju8vLh4gHfSSjTUpa33cZW+4uZQVHOEBwHgVJOc54sbAvHwSrrU7UPpcFH/T6gMHMX+azOPHiTERenC4CbzKLfC+K/XkaLpZ+HG1eZKdC1VRFSrBjAeNzL1QZQRCOCSpU/6yOd66ulnqmKkjqptKPpOqs7iqt+o42h2f/snxRFZNeEaTqR9RPhGJP/i/yfd/SAs84KgI+Kp3VJyMGwvnC1efq/dU7OpTXWFFY1Kev72C8w0riUH0yUmADIGA2wjgemm6x4kRxJj5jf5hp+e7y8iF8fK/is770MrZcYMoKjvB/fYtPTizsuwfBahOf7XNZ8EGvN16CLjt1Lj61EUSKT/vlNJqxgPG5F5+MIAjHBBWf13vg1W+rdqj1hS2P1o1LSmkOyk/Lj6slzz+Wn8l/Pt8soN4780QwKD/WDcgR64AI+IB01p2MGAi/C9edllVPRhQm3anf63eHFcWh8GSkwAY/wHQEYTiMU+2MjFhZnCnPLBtmpvZ4Tj6Eg+9Veaa1WrHcCcoKjvCAfStPTizsywfBalOe7XNZ8EHX7fGbB9lxe7xJW2ZW2myX1lF7vOG4+0Oyvbveo2N7/Bfls1evptOf3X7t2Phem983BfnHg1CdCq9OBNHefHdEHrIYNmS99MMTTRQoE4nmHZPNAzb9IXSrsQOeaOGuJGXtgCfaCGzb66ozidZhWvQA42frgCdaeIMd8Lm6acmvW08ze/M7FQ8YN/HN70GWmJvfqdYCAye2+T3bNr8b7427R7caGD77EN4KZm9kwTihYwBDWpfm92zv6kRYmt+pFAJJAX6O1MjuN4btGDymGwyMg+DsBeB8CuV8CqDzOaOjAQNoL33vVBuBARTT955t+96N7+l9usWYoEp6YJqM0O5qCjICd997tnd1Aix971QCYFxF971n+41RO8Ze0IxV1i7iJM3ny5k3SxYTL/YXCy9fplNvkYlJJqb+LI43McyYb1sWIKg5t7HvPcdhQvl0mbkFC5Od60AOWUEQC37QtP3KffJPVDNRfYv8X+q7T1WurS50+43MzFWtR6bfXzZXqVanb67eXncebVvjy2/K79Ynb6quet1IHbGOlICPFDwVLh9WBwA8U2sN5bODeqC+2aw/vFifLapfdDhmxUUsiCJSa3NJiBGFqSSkXey7w0risCLESIFdlAbMhrUViRHFWUEoDYb6gtddXj5EfOgjL22y07wuIuSWDJUTHOH/wCkVJAU548XCvnsQrLaCUPtcFnzQt7cVyXiakvCxYwHjcy5cOUEQjgkqXPlbkTgHRMAHBK5PdRjHrBgIv9uH7uREYdKdhmPgOUnc6U5OCmzsA8xGFgwToSMZsZI4k52WPiRWPoR371N2Cn8jVYTlIlxWcIT761l2smJhXz0IVovsBMxlwQdd9yGJB42adNiHFOtopbC0XrQkx2mH1lEfkjD1IVHt3fUeXfuQ1A66K7dX7hzW+bQ6m+OFWrYbrN5X31svcT7Z/KJ2Vsp/vq87kJ5U7UrrviP585fV37j93iDw/YF5HyV1VGLYqPTRakQ1UaBMJJp3TDYPWGJF6FJTqxHVQmClFC43La1GVBuBldKuQpJoHaYqChm/bBhpF4pHZAtvrtVIhJtCvwisXUZkMmBUxHcZxWFu7DIiWwsMi8guIxE0XUbCeGniPbrVwODYh6xWMHsjC8YJHQMYzTp0GUnbr06EucuITCGQFODnSI3sfmPYjsFjusHAEAjOTQB+pwD6nTM6FTBs9tFgRLYRGDYRDUaNp3nd8orep1uMCaWkZ6VJ9exepiAjMDcYNR6mngBzgxGZABhSsQ1G8tlpjNox9oJmrLJ2EgTy+3HuJcFMeHGcpd5UzFJvOU3n/jzIRJJsHipjIm1ZWaAm06YGIxHiMKF8upTbgoVJu3Ugh6wgiJU8aD7+ZdU79Pbqw8HqVzL3fq7y79U7KoH2qpOK3l79usrOVdeQ/M27q/eqwzar5qHPAqGVgUesgyDgg9A5t2XEQCxOInJgc22GEYWlNhObMmVGEIelGUYK7PowYDLSyFBgH7GSOCvNJMMg1eHd5cVD+PM+UsgmkazvdBWW+3lZwRHOD5z9QFKGM14s7JsHwWqrzLTPZcEHXVdmNvPpuDIjdLRSSkZW2nCX1lFlJjFWZoj2AhefoErwM1VVkdLvUfmXllLLpTox/R/Lf9XhHJFxYhhOLyUVookCZSLRvGOyecD1JIScVI/BN8OBvnr2GtlQ4BIRXCzaKitEG4FLRF11INE6zHIQYPyiJBmmptIK0cQbLK3Eahe3usxMJPViZ2QvslAZgQGOUGRJInORhWotMMJhiyzRtshivMX1Ht1qYJzrQyErmL2RBeOEjgGMb12KLNHe1YmwFFmoFAJJAX6O1MjuN4btGDymGwwMiuA0A+CBCuWBCuWBCqAHOqPzAWNpL+UWqo3AWIopt0TbcovxZb1PtxgTX0lPTZO/2f1NQUbgLrdEe1cnwFJuoRIAgyu63BLtN0btGHtBM7bKDcRslk/nSy9cipkXz/zQm87y2FsIP5ply0UwnW8CmTE7tiwXUDNkY7klxmFC+XR5tAULk0vrQA5ZQXaFh21+gEn2w528utqMXefVjzZ59Y/Xt0BY+xYZsQUcu3Omy4iBWGPsMSNmBGIpswT6df07rCQO6yyMFNjVXsBsxLE/9NNExzJiZXFWaQnS2LwLhhMQ4cz7yCSbfDKu1+ctd2OzgiP8IDgJguQLZ7xY2LcPgtVWa2mfy4IPulKZfrCczBaz1BOp8L04Wiy8TPhzL4pns8VynmXz2eyBe5WpjSFSZQrsWMD43KtMRhCEY4KrTLWL5pHSj01NZ3vh7eXmOJzvyqdVp0/Tz/NYqtCn6p/y2608Vd/xD/LyO93IHLGOjICPTGchyoiBcMBwIWq+iIwThUWC+qZrcDlJHEpQRgpsEATMhrRrGBn3YTOyOJOgYRYO/UgHeJcXEOHpe5Wg9d2pwnIPLis4wgP2LUE5sbBvHwSrTYK2z2XBB73uK0+SMJjkC2/mx1KuRqn8WX8x8WZJGPrLSOR5eBMSVPtCSwmaYMcCxudegjKCIBwTVIJ+pe63rVrKH68+WO/sVkdPVhdBqFN/BuWTzW24VxdEL9U6aCVHdcNwxDoMAj4MnfUmIwbC2/aiNxlRWPSmtiRyh5XDodpkpMDGO8hcZNqlgxErhzulGRkPmmTlQ/jzXoVmfU+qsNx5ywqOcH19C01OLOyLB8FqE5rtc1nwQVd95a+EZKOS/Pli9os3fvoTzUCQhGSs45QiMrVyRrucpo5ys7UYfbhtKtf6lkOyubuPmWVwgSrwSk/5d6vfVjLv8YFSg2pToTqO/Gn514OBumRs9X61HimloI5KKr/0hyMy2jWXaGbr5hE3HaiZyftR7Y/x9sObepTRpyajT+lGC7zR8D4eafPYZPOYbjP8JaC72k2ToN72gmz7tZavFttxD8i5yeBzusFwd45s8pL2XpjsvaDZWz0dD5oo5Gyfk3nLvPXqESGMow4zlhiS5KdpnxPR3l3X3eM+p+pyy8flZfmt/KdagFjfqdGEqk1zVnVknYxZOrAjMtiuT+fc8UQ0UaBMJJp3TDZvV+933vFkWeYgmgjsz0YsX1j2OhFtBPZnd12aIFqH6cUGjF8odOaNyObd4D4ndVtl4quPQH2E6iOq9xvYL68k0wJDHX7HUxjF5h1PVGuBsQ6742l7eaWwXF5JthoY8bplKs2qjbpRzoxxQscAxjdCwtLsQtheXilaLq8kUwgkBfg5UiO73xh2PYOhGgwMiuAFMIAvKpQvKpQvKpQvKpQvKoC+6IxOCoytvex9otoIjK2YvU/buyzNr+19usWYeEt6fpo1RrvnKcgI3HuftndZ2r3OOZ0AGGaRabF6dhqjrqfFFGOrDE0q0mmW+l4S51MvjoLcy2azzFssplmSB9k0mk/WPMaM+c1Jvy0BsSkPlXlzjsOE8ulyawsWJr/WgRyygiBKSNDE+1OVVK9v9ol1QEesQAIOBM9my0+9fBiW30kH4Pur90K9fj1mBUPUvHrJgxlRnJb7GTkclvsZKbBVR8BcRDqKESuFs2J/IOJ4mJq2NnESInx1HyljkzjWdxEKy72SrOAI1wfOdiDpwBkvFvbFg2C1lfvb57Lgg16LyCSO4sV05s3jWejF02jpZYsk9MJkEi+D+Vz4841fdSoitf1JP5KpLnosQHzORSQnCMIxEUSkNpgcsQIJOBBSRAbys0VEcoIhPGkfIpITxaWI5ORwJyI5KbCxDDAXBhHJSeFORGaRTCgNIpKVEOGr+xSRSX2zYGK5JZIVHOH6ehaRrFjYFw+C1SIiAXNZ8EFXIjKOUj/OA+GJySySgnM+9TKRzL3JwheTZbBY+vlNrERqXZYUkQF2LGB87kUkIwjCMRFEpFbeH7ECCTgQVkQeDNo0JCMXwpH2oiEZUZxqSEYOhxqSkQIbygBzYdKQjBQONeTQFzq+u7x8CEfdq4IMatVhuRqRFRzh+PpWkJxY2NcOgtWmINvnsuCDXu84iuZ5lORLbzkJJl68EIGXT6YTb5JMgyTP53E42UQHpwoy1o2FVJAhdixgfO4VJCMIwjERFKTW1R6xAgk4EEpBBr4qZcdKQWZGBcnIhXCkvShIRhSnCpKRw6GCZKTAhjLAXJgUJCOFQwUZx8PctArJSYhw1b1qyPoWrcRyIxorOML19a0hObGwLx4Eq01Dts9lwQddacj5NEzmwTz1wlkq5M/GiTeZR0svDKNFEi5SXyzEA/caUujGQmrICDsWMD73GpIRBOGYCBoy0QEdsQIJOBBKQyYHg0hIARnr7wY+ZoVCeNFeBCQjilMBycjhUEAyUmDjGGQuTAqSEcOdgszjdKj3AHd5CRGOulcFGdWqw3J3GCs4wvf1rSA5sbBvHgSrTUG2z2XBB70+++gVzWHUiL0efqT1RlIcxlbMZBfTzdFHWmMPycbuPmPdDz56WL7YnLH+rLzUGSvFXfzDEdlix+cZJcLk0aj2x3j74Rv11ucZGYw+pRst8EbD9+ZV5xkZbB7TbYY/23T3ud4CbLC9INvOfZ6RweBzusFwD43cuFmdZ2Sw94Jm7yte2lGEMW3I3Jw2bzI/NQ432FpSjNG3/h+SzYW/idAo82/NXR7rQ5ZXb5WPyq9V6FEHLL8sX6wvcn9cPl29tXpPXeO+PoC5+nITn+QP6EBlhBIqQhFpXUeoxBShqPa7iFB6o0/pRgu80SgnNDbZPKbbDH8vOkcove0F2Xb2CKU3+JxuMNzDkyKU3t4Lmr2v5EDKbEcn7kXmkwOSxEqRG0cdZiwxSpkC6yHZ3l3X3fHEvS/Kr7eRaX3P6U78GZTflJflE/lTL1a/lF/4en0kn4xa765+u/qN/N3zwertTfh6JAPaC9PFqFTkXW/PeBYf1USBMpFo3jHZvN31p85n8ZXPtQLsNbKFwOOCEMvp5qP4qDbuLpfzHMVHtW43VHc8ii+OskTvu0ZkE2/uOL4k3Rx3lSTWo/fIZMCYhz96Lwh949F7ZGuBQQ959F6SNEfvJcaT6e/RrQaGvm4pS1M0SPZGFowTOgYwnBEyl/oQLGn71YkwH71HphBICvBzpEZ2vzHseipDNRgYA8H1F4DfKYB+54xOBYybfRyzR7YRGDcRx+w1nuZ1yyt6n24xJpaSnpWmnGX3MgUZgfmYvcbD1BNgPmaPTAAMqchcWD07jVHXc2GKsZU2nE6yWbZYeul8knpxPll4kyj1vWWaB3ma+bMw2/h9Y5r85qTPtrIqVTYmyykOE8qnS6gtWJikWgdyyAqC6FaAZtsPVRZdXfO8ybWflN+pi5+/3lyv0hxyr1saflr+dbBuSSv/Q13Yp9Lz1VuD8rPyd9ppPmIdHQEfnc5ZLyPGriqwYCCy42flNzqU11hRWLrSfH2l5Q4ricO+NEYKbHcMYDayNB2G2gkZsaI4600LQzFUqcV1wLu8gAhn30d+2WSZad3OlFoyTU5whAMEp0aQfOKMFwv78kGwrHN5BpnLgg9625oWP7DrzF4bB2IdphSY1uOqE38X003bgNbYQ7Kx8OIoVB/+YS36lApU9zJ/LWXeC0uXWqZ6AIjGu+4ByE3OjWp/jLcfnuduegD0Rp/SjRZ4o+Gp7boHQG/zmG4z/DGne9LNapne9oJsO3sPgN7gc7rBcGeNXPdY9wDo7b2g2Vs9HQ+aGOOoB8B4516SWxlC45jDTCUFHNMSzCHZWmARBBpx/rwp239fLThUaxLPy6flX6ra/3P55Ufy25tFiSdVbHpaPl59tF2peLINWeq3dcgyN64RuXfdPWcTANFEgTKRaN4x2TxgAQS+zGHZfEc0EVjNgC9f2LoAiDYCqxldFyaI1mEqF4Dxi/QnDYzI9t1cC0CqLuNL1WV8qbqML43UR6w+hPpI1EeqPjL1oa7vy9SfyIK6gpfbOweoAwKMlPjOgTBNhLl1gGouMFpiWwfybeuA8ZT7e3SrgVGzW6bTLOrkeyMLxgkdAxgECQlPU9jL965OhKV1gEohkBTg50iN7H5j2PUMiGowMHKC18cA/qpQ/qpQ/qpQ/qpQ/qpQ/qpQ/qpQ/qpQ/qpQ/qpQ/qpQ/qoA+qsz+mAAY3QvHQdUG4ExGtNxkG87Doxv9n26xZi4TXrEmlVKu3MqyAjcHQf53tUJsHQcUAmAoRiZeatnpzHqeuZNMXb9Ii4mSTrPPDFZZl689OdetkxCL5kvo9hP52IZLNc8xqT8zUmfHQeWa/1S68Hi1yGhdLr03QKFSeF1IIesIIgSFDS7/+eqIV+1EVzpN/jfj368aSR4rvL74eq9qi/h+eDw/uhH905+pI4Z9Ac/WG8JkH/4A9WcoP5A+a1aKlh9pH7//9z8Ff9S/rn8k/z5INA+4UesYybgY9Y17ebEQBTh+kjPOVFYuhAMZ+NwcrjrQeCk2JUVFgrokkAQRzqOESuHswaEII2GfqoDvMsLiPD+fWSpda6a1veCpJY7XljBEb4PnGBB0oszXizsmwfBss7lGWQuCz7o9Qndi2kYpCL1snkcefF8qQ7yXubeNJ2k2XSxWOTB/IFrUaptmJKiNMCOBIzOvShlBEG4Jago/cPqt6rhVSrRD9XeUrVh9NvyyerDH1cK8xspRS/Lr9W/J3uxdvXyiJVYwIk7S0pGDIRb7UVSMqLwSMpEB3KHFcShpmSkwEY2wGQkof5NH7GCOBOVvvHAblY8hO/uVVLWF4WklktfWMERvq9vScmJhX3xIFhtkrJ9Lgs+6EpS+sFyMlvMUk+kwvfiaLHwMiE1aBTPZovlPMvms9kD15JSmwJLSRliRwJG515SMoIg3BJUUj6UcvL7de/Si/L7qqHpL1Xv0keDarfV25sDTdQuq+rLa635ePW2/JL8RwrQavOV+pb6jn+Ql9/pRuaIdWQEfGQ6S09GDIT77UV6MqKwSE9ff9r/HVYSh9qTkQIbAgGzEeTa2RixcjiTnmEWDn1ttLrLC4jw8r2Kz/qGkdRyWwwrOML79S0+ObGwbx4Eq018ts9lwQddic8kCyfhTJ0Lnso/IH8g8PJ0knmTaJImYplNK/HrWHzGupGQ4jPCjgSMzr34ZARBuCWo+PxzdWLeW6+0wksx+ddKYf7o/72Y/XzwvxWe7wexdzoqdMBHrMACDtxZUzJiILxqL5qSEYVFU5oq5IwcDhUlIwU2rgHmwtg0z8nhTlEmiaGr/C4vIMJ196oo6xtHUsvtMazgCN/Xt6LkxMK+eRCsNkXZPpcFH3SlKJdpKII4mHj+3BdeHPpLbxpHqbeYBamYBfMkn24GxqGiFLqRkIoyxo4EjM69omQEQbglqKL80+rd1a+vHBBl2ZP5eLMr86+bns5D+R+XlIPzn/7spz/5xU8H54GfBYOmxfNq02aWanudjlhHTMBHrLMkZcRAuOVeJCkjilNJysjhUJIyUmADI2AuzJKUkcOZJI1i0xnJd3kBEb6/V0ka1zImtkhSTnCE7+tbknJiYd88CFabJG2fy4IPupKkebbMJ9k08SZ5MvHipQi8qZ9K+epP88U8iGdxNHngWpJq27OkJBXYkYDRuZekjCAItwSVpJ+Xj8rvykspS78vL8tnFGFafrqpxD+uqvXy71n9Skncqhe0qtVXPxYG6orqVP6Tyb/zuW70jlhHT8BHr7M8ZcRAuOhe5CkjilN5ysjhUJ4yUmCDJGQucv191CNWEGf6NIii4eaWrev6lBMQEQh61aei1jTCok85wRHOr299yomFffUgWG36tH0uCz7odQeoCGd+nKWeiOLci6fL0JskydwT6VL4qR9EYbLxrA71qXbdTOrTBDsSMDr3+pQRBOGWoPr0M50OVWeo1jr0cnAy+dkbPx3cf+On//2NjSI9W6+QJr4PVaibn/uDFyaD8mV1c97j6mvlw/JP1a//o/xj+Wn1b3+S//b7H4fVv/9r+af6x/6p/OrHJ+P71e8+kV+u7oKNqt/+ofxk/R8YhGoDvpTR+fqX2G++Hw+jYe4P5F/0j+W/6qbuiHXqBHzq4OJYjmcUHAwGga+kf+inWjFwzAqGiBi9yGVGFKdymZHDoVxmpMDGbMBcRDqKESuFM60ciSA3L+ZyEiKiUq9iOakFluWyOVZwhOvrWyxzYmFfPAhWm1hun8uCD3rdsRou5jMRT7x5HsqfXc5jL59EiReJaTD3o3ARhe77CzLdSPyoLj4jRgJG514sM4Ig3JIbsRxsRHClQAGaeSOZyy+8bKD2YJWP11/5ffnQk1/+nXd2fyz/Vs8Pks1fXavf9FX1O2jkb2Y6FYBxFgR8FnC6Nz4YVL+Unw68Qebb9S8jICII9KJ/GVGc6l9GDof6l5Hi/+LuX5fkSK47X/RVyvYnDQpeJyLcPcJd3wgMCKtmNwBWAl2VORiTxdUOTaI0W6LOMRszmvEiUtJumZojac7IeOshpT0zH84eazYbQ7DZ7H6FrFc4T3LcIy8FZLl7LF+ZKyJra4bZKCDR/f+t8PD1d19+iU3DkGfhPS2AkGM8B6yLwApbSsKIVHNQB7y5OKkIXIJFCh7R+R3aAVNixb56EKwhBzz8LGd00KvlDFyLumpTppRdjdtmCdONEixTUmqZtGUxwXSxdkXCOGAVGwkY3fgOmBAkolu6Aw74y+vveP1vsp//JXwGEv4M4vyvvH8CmPglJIvo+w9ifAlRRjW+hBwjGl9CitjsC3gWvolfQoojsb2UhBH55aC2V22skgrYXkrwiK7v0LaXEiv2xYNgDdne4Wc5o4PubW8lq6zUsmO5TjomyrJhqqkFaysuW6WqpN409BFtb+p8n43v1bGhgOGN73sJQSL6pXF8L2aZxPIn/QRnVmx+odbLI36y/M/LfzjIkomDrJkgfI4S/hzjvHOymjtO+rljPTB3TAgYkUcOYqEJUUa10IQcI1poQorYTA55FoVzKuaclGM8Ex1cPUFJGJGsDmqi9cZ4Be7bIwWP6PwObaIpsWJfPQjWkIkefpYzOuiViS5Vo5uqYrLqEibSVrKKZzlTotZZmeiubsbfCpc688dXlIq+ygGGN7qJpgSJ6JfGNdGxk8f/uF0+cXL9XfObL6+/75pHTliS58XNPPK9wvxvdwbZmGHXk3hI+iQk/EnE2eDM2OBPzT+MDT4ZssGUgBGZ4BA2mBJlTBtMyTGeDaakiM3FgGeRZy6Mc1KM8VywEJnXBZMSRmSbQ7pgtbn5SQVu8SIFj+j7DuyCSbFi3zwI1oALBjzLGR1074KbqmlSKQSrUymZULJmJW9KJhtey7rJ20RMMJXs7LGMC05jQwHDG98FE4JE9Et3wAV/ef2dYQ+cD3pg12N4SPoYJPwxxFlgfmb3z+nwKgpKsoj+/yDelxBlVO9LyDGi9yWkiM3AgGfBXRTnpBRHYn0pCSNSzEGt7+aGKhW4bYwUPKLrO7T1pcSKffEgWEPWd/hZzuigzf/9+5X/Xds+r7n9i7b+1jf+7E8dkYj2tj5TmwUh+S7kn/7ln/yJy7D6lcb41dzYJY/UB2ipu+0rEFSgI/25MZCf9o7xs5V5/Lj/5Rf9hQyfnBhDan7+wnzlfy1fL397Yn/rM+M4P77+jvmLr+1hDtc/cDEaT5j94Tka9FbP6Cfdr2OcvXjvD0xfx++/p1NtPkTh6w6xJCKeZPbNP3/2p643win/iZX/xMp/4pP/BC9fxsvvEzFU/VOr/qlV/9Sn/ilePfyFwffHlmJmKWaWYuajmKEpsl0jNEAR13yeW+nPrfTnPunP8dLhaeBb0U3nhVX+wip/4VP+Aqe8bzsvx0toZ75qJQ+KF96wg7UiUppb7AO0WPg7Ck1qH9mLK68/cMk0eYnbvITUOnZeEiYlJZn90L68hCUZIy8Jk5KM/Cc++U/w8mW8/KjO5alV/9Sqf+pT/xSvHt7m985LwqQkQzHzUczQFOR5SZiUZKQ/90l/jpcO781ReUmYlGSUv/Apf4FTPn5e8mYmEZQvvYEHq0VlJm9uQsqFv6cxuenT5a+XX/TXK3+yGnZ92d+03A+47C8/Pbn+KzPcslP6f9MPxF6tfv8zM+r6wI67zG+4OE1yEza5IWHHTm7y/ntKp/Yj9yU3LMkYyU3ef2LlP/HJf4KXL+PlR/VQT636p1b9U5/6p3j18Jdm7+Qm788sxcxHMUNTkCc3ef+5lf7cJ/05Xjo8JaCSm7z/wip/4VP+AqfcSl+/t3Z6+N+Fktz/+8/+/I8dOLgM581xMkhReOMPE4tMcGfCfc/DA7Te3W7fF1xghvsXW5Xub8767bo+/cXJ9Q+Xr/p7D35va97LL5jJZ6/Mn/718uPV1a8n/V/6sK+Ovz6x84vm66/7f8sn/XfW37J58Vfr317lzM/6P1pf0tUn1d9d/+3ZiU2wJyK1ty18buvrX5wIeeK/HAEbu91E433WfWX6j77xF5DW6ZL4b9ESZZREgLxNkJmQfXT/4GT5EZPuCZhHaNm7JSKPbHhlfPm5czb+q2iFu0Vvj8KIgvdZ4i5DPkZr3C1oezTuW8xGqtt1Ch510CK1dNdbztH6bpWgPQKjys+30ur5Vx9dXDy9WJf01uY4N75YFfZD2Q9tbXLyb2wnZ3Fsqe9+4nzj3sHTArPsltbreXYfjMh8O6y+hlcLTLNbtZBHYYN3unoOX1uH2aX6XbxqYLLdb4C1LfTLe+cBjPfwGMC8hxhdrbRb2ffefhA+iid4ChlJAW5HNrKnW2G3h1ZYwcCkCF4zAeiLZrYvmtm+aGb7opnti2bAvugZnhSYXP9DVD/k0vh1vEZgcv0P0Fbz7Kb3+Xrgtb3AK45JuKj2s12WEu55ZmiEW+PyEMIevc7mAfgInuMJgGk2cmxu285W1O0ROUasVVs1PEu6smBVKwQTnKeslKplWqqUV5VuM7VOxN7B+jfLw61rXw/YvUP2PA4Tyuca1gewYob2LpAHpCC7FiT0fIBj/n91D8v/yOaIgqVZYOBNCCrhoPDRrwvjESnGbtIPYESMhj9b/tqF8lVSFJJ14vYiY99acUKWEdeKE1LsOoIABXQYnpxlXLhIzklJRlsvniXqjHMX4Du0gBEd9yHGj9tR5OaGDhW4bYUUPKIHBA99IGODZ7RYse8eBCv4LJ9BnuWMDnpV4ykTre3hvbpsJBN1ljDV5hVrO97IrEzTvGpeju8onVOHxlGGz912xALGN76jJASJ6JigjvKj5Rf9GvPf9dWfT98sIPWucvlT6Z5RfEhKKuGke1tKQoyIDvUglpIQhchScmd/8JgUZURHSUgRm9UAj6MQZ0q5SM5JSUZzlMWZ+y7vd2jxIrrtg/rJzX0XKnB3CSl4RPd3aD9JiRX75kGwhvzk8LOc0UGvbu+TsqzSOmeVqM13RdMxlRYlkynPGqGbtFDrjnVUP+kcIBo/GT7Q2hELGN/4fpIQJKJjgvvJV9fftfOS61M1rr9jfuOv18uKVqdcfG4X115/sPytC/ghKbCEA+9tKwkxIvrVCFv5ufNV+iopCZGr9E9UErKMaCsJKWKTG+h5+CcqCUlGs5WpGSL7D7agJIzowA/qLDdXSqjA9SCk4BE94KGdJSVW7MsHwRpylsPPckYH3TtL2am6UU3JuOg4E5kqWMWbgiVVk6Vl2qRJsm7oozpLZ5dlnKWOjQWMb3xnSQgS0TFBneU/Xn/n+vv9wvbNfq61xXzY/nn7F9/41snyF8tfnqSFC/YhKayEw+7tKgkxIvrUCFfpn6wkRCGylXYh422Ux6QoI7pKQorYxAZ6HIVvrpIQZDxTmeaeK6reoQWM6LoP6ik3NyyowG0ZpOAR/d+hPSUlVuyrB8Ea8pTDz3JGB72qfqddkRSVZkXaFkykScpU3mWsKLtMN7nsZNe+HN9TSlcsvqJ0+Mxk18wtiG90T0kJEtExQT3lT9ZbJT8+sZv++/OCv+hnK+25vv2BbZ8vv7z+q/7M4P43+5q4umdaWr/U0vyQJb4ll5SxkPBY7Gs5KTEiutwIy2nPcPj12Yn7uXyVFIjEeHrmMik5xnOdlBSxqQ/wLLx7Hyk5xjOdyZnweE5Svoiu/ZCeU2/uM9CBuylIwSM6wAN7TlKs2BcPgjXgOQHPckYHbQ/ovb/q/kc8UMOzllKHjyFWu5SjHajhnJt7gNa722v83+hAjfyNAzVkEjhQAxs7AYvdIQ7UwEqUURIB8m4O1MhvDtQQwtlXPELL3u3S6Q7UwCoE7vmNMKj+AzWwGncNKM2BGlh1u/ltzwM1MqHdhw2doxVOd6SGzuwZGtx+CPsh1zvYdRo8TQMNCkyxiNM0BPeepoFWC8yxkadp6HR7mob23k/wLl41MNMewptbmHvnAYz38BjApLfHaRpG+9sPwn+aBppCRlKA25GN7OlW2I7gp3jBwIwIHuAAuqGZ7YZmthua2W5oBuyGnuEhgUn1EAdpoDUCk2rEQRrbjufrgTf2Aq84JtGims52+BjudGZoBOKDNLYdzuYB+A/SQBMAM2zsQRqm7WxF7Yh9gRNr1VagLZKWxztID8xWYAfqvoM0dBaHCeVzDecDWDFDehfIA1KQiNlB6Fgff5AGJaiEg8JHvS6MR6QYEZOaEaNg70IiShSSek5gfToly4g1HUKK2KllwPNI0zOhnHMs56Qoo5V1QidpkAJG9NyHGDtuR5DZphaQBUaRlOARXSB42AMZHDyjxYp9+SBYQ3Wd4Wc5o4M+3p2P3vsZNY+NBYxvfEtJCBLRMUEt5f47HymBJRx4b2tJiBHRr0ZYS9/OR0qS0Z0lIcuIzpKQIja5AZ5H0FkSoozmLINbH0kJI3rwg1pLvrEjPGAtKcEjusBDW0tKrNi3D4I1ZC2Hn+WMDvp4l6lnvkM1tIiNBYxvfGtJCBLRMUGtJe0ydcJYSHgs9nadhBgRXW6E6xxapk4IRGI+fcaTkGNE40lIEZv6AM8itKKIkGQ83xlYqE7JF9G5H9R1io1TEQHXSQke0QUe2nVSYsW+ehCsIdc5/CxndNDHe+BG5jtwQ8vYWMD4xnedhCARHRPUde534AYlrITD7m0rCTEi+tQIW+mvkxOikBhK/4EblCgjekpCitjEBngcvDgTzi76nJRkPE8ZOHGDFDCi7z6oqZQbIxK4uZAUPKIDPLSppMSKffcgWEOmcvhZzuig17sf+5XpI25/9M1S5kFMvYs52vZHdzZ7gBa822/832f/o3pz/6MO7n9Exk7AYneQ/Y9IiTJKIkDedv+jenP/o/Ttf0TKBu72iHC03v2PSIXArRpwoxra/4jUCNyqsa8DRaqL2ZYBiV/iXh9/jhY44fZHe5m4tpeJa33/PZ0k9iPdbD7Kw3sgsbTAPBu/B1LKwr8HEqsWmGhj90DmN3sgvZduvYtXDcy2h3DoFubeeQDjPTwGMPHtswcyv/f2gwjsgcRSyEgKcDuykT3dCtsR/BQvGJgVwcMcQF80s33RzPZFM9sXzWxfNAP2Rc/wpMDsepCNkFiNwOwasxEyv9kI6X1tL/CKYzIuqv1sR5LhnmeGRqDeCJnfe/sBBDZCYgmAaTZ6I2R+uhW1I/YFTqxVW4FWuFse73A9MHGBHbJ7N0KG7y66hQnlcw3sA1gxg3sXyANSkIiJQuigf4+NkISgEg4KH/66MB6RYuwm/QBGxHDYX+AhRCEq8PiXqxOyjFjhIaSInWUGPQ+VaxfJOSnJaBWe4D5ISsCIjvsQ48ftKHJza6AO3ABJCh7RA4KHPpCxwTNarNh3D4IVfJbPIM9yRgd9vDeKc+8+SBUbCxjf+I6SECSiY4I6yj1uFKcklXDSvS0lIUZEh3oQS0mIQmQpfTeKU6KM6CgJKWKzGuBxZEVxpqXziZyTsozmKf13ipPiRXTcB3WUm9sCdeDmR1LwiA7w0I6SEiv23YNgDTnK4Wc5o4M+3pM1uHdhkY6NBYxvfEdJCBLRMcEd5d4naxACSzjw3saSECOiX40wlt6TNQhJiHylf6qSkGVEY0lIEZvcQM/DP1VJSDKarQwfrEFJGNGBH9RZbu4M1IH7H0nBI3rAQztLSqzYlw+CNeQsh5/ljA76eA/W4J4tjjoJ30vkctkgvrGdJSlIRMcEdZaUB2uQxkLCY7Gn6STFiOhyI0xn+GANUiAS7+n2naQco/lOUorY1Ad5Fr6l6qQg49lO77katHwRffsBTaddEdsblfUvXODv0YJH9ICHNZ20WLFvHgQrbDohz3JGB32852pwz6XjOglfseGIBYxvfNNJCBLRMUFN517napDCSjjs3q6SECOiT41wlb4aOSkKiZ/0nqtBijKipSSkiE1sgMeRnkn38zgnJRnPU/rP1aAFjOi7D2oq040R8d9hSAse0QEe2lRSYsW+exCsIVM5/CxndND2XI1vv2GnvK7xL9r6W9/4sz91BAJlGt0rKnWShTiLZJfTd7CGX22MF7w5W8Mp9wFa7m4zCwQX6viWr5ef9vOLr5e/6c9g+PD6h8vX1x/etwdfvFp+aTfeMPNHnxhj+Jnza9/ffvHV8vfmz1+5mI07zP7wHA1+q8P0k+/XX/Y75XXC7db4wtdBYiFEPAR8t6FV/sQqf+JT/gSvXMYrh+8yNMKfWuFPfcKf4oXD3xh8v9zvaLYAMx/ADA1wa2vqAEBce3luVT/3qX6OVw3PApE7Uo3oF1b0C5/oFzjRfWNZibY5YbSjonzXb2qbZQMUmTf0MLHIdBZIaUi9ux07wUlR5odfLT9ffmwz13Zx1vLX7sy3fH1y/d2T5Zf9n3zWJ7XX6/OiXtui28n13/T7UT/xnyi1yoT9JIr5wfzb+5OozO991u9ifXM368frRWKfnGTmS/a3rz90xfchOr67OYfuNCm0RBklESDPnh3F79sjpGRxwk6Wn7H0Ppcu0Y/QoncHMmRnSaEVAk+7gE/O+M+SQmvcnXkhOUsKrW7XPOx5lhRPzjLhUniOVjjZYVI6EdYiS/uRr45tsWk5cIQUnhGYf+OPkMpy5TtCCq8WmIDjjpAycjZHSK3D7FL9Ll41MA3vN7jaTkPxe+cBjPfwGMBshxherQ9zsdrffhDeI6TwFDKSAtyObGRPt8Juj7KwgoHJEDyjB+iBZrYHmtkeaAbsgZ7h+YCp9AAHR+E1AlMp/OComz7n64GX9QKvOCa9olrNdqo03N/M0Ai0B0fd9DWbB+A9OApPAEyukcN023a2om6P0DFirdoqazOZqI5VbdMyUaSalakQjCcqK7K2q9usWfF4B+/fLA+7iqFfyeDCNEN4EYcJ5XMN8wNYMUN9F8gDUpBd4xF6PsA5gI/6AfZru7V/szjWO9w3f7RZ27Ba6PCudD7Nh6RBkPAgwEfBLoxHpBgRxb2IcbF/dQMhCsnqhtS9yP4xKcmIixsIKWILrICnIbIzznMXyjkpymirG2SWnHHf6gZKwIg+/RADyu2wUmwq4v6r6GjBIzpA8FgIMmx4RosV+/JBsIZWNww/yxkddG82uay7KrEra7uSM6FzwZRuJZNpkUnRNY1o1oEZ1Ww6Z4mN2ZSxsYDxjW82CUEiOiao2Xxjn5avovRFXxmyLvSttbQP303dx888JI2BhMdgb69JiBHR1UZ4zaH9WYRANI7TxfGYlGNEv0lIEZvyAM8i81wjek4KMprbzFLffRzv0AJGdOoHdZty41D8d9TRgkd0gYd2m5RYsa8eBGvIbQ4/yxkd9Gpqs6rbsuOaSSFq40yNRy3zRDKRVqpJq7Lhcv0mj+o2nTO4xm3msbGA8Y3vNglBIjomqNu8vUHL/tivUHpl/ui7y4+N6/w784UP7NKjnyx/ZDdsLf95+VPzv5+t93It/2X5s+WPlz83n7+03/mf5odfnLz7TKYnyx+5ovSQNEoSHqW9/SghRkRnHOFH/XOfhCgkTjSws4sQZUQzSkgRmxEBj0OcSe/cJyHJaG5UqTPlM6OUfBF9/kHNaL4xMP6L2WjBI/q/Q5tRSqzYVw+CNWRGh5/ljA6639h1f2terMcccTG8b3IzeHlAIXZpR1oM77ky6gFa727vQbAYHrCry96W/OV6kfonm1NMzW//3q5y76c6N4vW0/Widc/hpug4CFgcDrJoHSlRRkkEyNtegbw5wcsh9xFaLnCFXoQ19S5XRyoErrGDO87QcnWkRuAau32tJFJdzHo6QPwC85VIgROuVlebFaJFeI06lgyYFuPXqPOc+9eoY9UC82LsGvXiZo269yagd/GqgdnxEL7awtw7D2C8h8cAJrd91qgX995+EIE16lgKGUkBbkc2sqdbYTuCn+IFAzMgeHAC6HdmwH7nGZ4KmDUPsjIdqxGYNWNWphc3K9O9r+gFXnFMJkW1le1YL9zLzNAI1CvTi3tvP4DAynQsATClRq9ML063onbEvsCJ7YcDoipy2TYs5aJkoilqVmZlyczfU63MWpXV6/TlHUkHphawo2nvynQVhwnlc425A1gx424XyANSkIipPOiA/Jebsbd3hdBJ/+ev+1H2apj97PziZPmv/fV0/3ry7slmmHh2or3DxIekcZHwuMBHvy6MR6QYEROWMaNiZ8H0q6QkJPUaM3p2ojwmRRmxXkNIETtpDHgc2Rl356xzUpLR6jVplmaZf/0QJWJEP3+IoeV2gKk20/z+++powSN6QPCoCDKUeEaLFfv2QbCGSjbDz3JGB709i2/IYR74LD5nfjDmUgc55S6nr1hz6LP4nHIfoOXuNrP9z+Jznl1kCzGfXX/HXiLX71a8qcy4cIzz0/aYPSTTyMfspcl98yF9fR8WQsRDwEfAq2P2jPInPuVP8MplvHL4yLc/Zs8If+oT/hQvHP4y4Lvc1YyaAZj5AGZoAOpj9ozq5z7Vz/Gq4R185CxJf8yeEf3CJ/oFTnTfWF5uk9NoKws8lfqv6PXpzz6Kwht6mFhkpvKdKfAArXe3YydYWeBLVR9vD9R7tfy0X0LwnX6C49VqqerqlLwvlr/eWdra//aX/Q92aesP7Df7/9br9fIDe7Ce+Z7d4/+xvR3L/htW5/SZL/1+8/dXkymfrY/1+02/gMEe2bf6D2wO83MF+yE62LsJiHD5AlaijJKIlPcILQ9YrImZmPEsV8AqBBZeoiZcfMsVsBqBhZc9Z1Kw6mKKLID4Zcoz3X2OVjjdeoU0tc44sx/2KOpUrMuIaRJcvoAGBebe+OULaZr6Lov9Gl4uMPtGrl9Ik+36hdR7UdO7eNXAHLzfyGozvZQm984DGO/hMYDZDTG22lQXjfa3H4R//QKaQkZSgNuRjezpVtitIRZaMDAlgmfqAP3QzPZDM9sPzWw/NAP2Q8/wkMCseojlDGiNwKwasZxh2/F8PfDGXuAVx2RaVNPZzIMOdDozNALxcoZth7N5AP7lDGgCYIqNHKjbtrMVdWuMjhLbq9VlpZOEM1kJu3O1LJiqyoyZv5VnKpGiKdoVj3f4/s3ysMsZvINiM4hP4zChfK6BfgArZrDvAnlAChJR5oLOAvy4P+n+jWF2f7y+3Xu62WhqB+N/Zf73w7ePyV9tT/3SThp8tPzn5Y9Zv031R8ufLf/JfP7X5S9d4XlIGh4JD8/eg2JCjIiaXsTg2bsNlRKFaFmDcx7gMSnJeKsaKCli66qAp5El3HTqzidyTsoy2rqG/CxTLrx3aPEiOvtDDDe3g87NnXRp4H5BUvCI/g88UoKMJ57RYsW+exCsgTUNgGc5o4NeudAq1a3IFes6WTORiY7pKhesqXiRV0nbZnztOkd1oc7+yrjQLDoWIL7xXSghSETHBHehmxLQa2M/X11/11Z7+huebupBJ19r/7z8ZnnyzfLPy//4H7+xOQnlF31x6Xv9bljz92ydyTrT1R/+yPy28bebY/t4klz/gLunMh+SxkzCY7a3NSXEiOiaI6ypt65DSELkTN0LPB+TooxoTQkpYtMj4HHwJD1TwrPklpJlNGsqJT8rfOaUEjAiBxzUnGYbQ5MFzCkleEQPeGhzSokV+/ZBsIbM6fCznNFB9+a0zjTPsrRijebmu+bLTGVJwtq00roq0rxo1w19VHPqXOVqzCmPjQWMb3xzSggS0TFBzel/eWPB0ccny/+2fLX8Te9XrSld/uIR539k3WUiTlb+0/z5r/o/tSud3jSlrmg8JI2GhEdjb9tJiBHR6UbYTv+MKCEKie9MzjLpQnlMijKi7ySkiM18gMdRJGfS/UDOSVFGs53CNDinrX6Hli+icz+o6+QbpxK475IUPKIDPLTrpMSKffcgWEOuc/hZzuige9eZdyrJuyZhXZZ0TNS5ZqrRmtVtK5Kcd2Ui1lliVNcpXLEwrlPExgLGN77rJASJ6JigrvMQx0S/+4wFToSmDIiEB2Rv40mIEdHvHsR4EqIQGU/fidCUKCMaT0KK2OQHeBz2Ojz3AzknRRnNeAaOhCbli+jfD2o8NzeopYHb8EjBIzrAQxtPSqzYdw+CNWQ8h5/ljA56cyS0eLn1kyNu3PRV22WQVu/SjrRxU3g3biL17vYeNBs37XXJxi5ef996w8Nurbx/6O2frvg+RMdXwOJ7kL2aSIkySiJS3iO0PODGlAiPO3ALH1YocHMJ3MGGtmwiNQI3l+xrTZHqYjaSAOLHc32WuxSeoxVOuGUztxs1C/uxOfQ1leHdmlhGYMKN363Jue8Mrq/h1QIzbuxmTXmzWdN7adu7eNXAvHsIx25h7p0HMN7DYwDT2z6bNeW9tx9EYLMmlkJGUoDbkY3s6VbYjuCneMHAnAge9gB6oJntgWa2B5oBe6BneD5gKj3IPk2sRmAqjdmnKW/2aXpf1gu84pj0imo12/FkuL+ZoRGo92nKe28/gMA+TSwBMLlG79OUp1tRO2Jf4MRata0uikSZIXsua8VExitWlnnChO5apUTZqqZb8XhH64HpC+yI3btPM4/DhPK5xvUBrJixvQvkASlIxHQhdNAf3qd5+G2ahNGR8OjsPR4mxIiYGo0YN/trQ4QoRLUh31p4QpIRS0OEFLHT04CnkUl1VjjnYc9JUUYrDQV2aVLiRXT1hxhnbkebmwsm08BloaTgEd0feIgEGU08o8WKffUgWMFn+QzyLGd00Me7S9N7lWhaxMYCxje+ByUEieiY4B70GHZpEsZMwmO2tzMlxIjomiOcqXeXJiEJkTFNnYPbx6QoIzpTQorY9Ah4HCI5y2XuQjknRRnNmQY3aVICRqSAg3rTYuNnAldvkoJHdICH9qaUWLEvHwRryJsOP8sZHfTxbtLMvJs0wzfEOGIB4xvfmxKCRHRMUG9KvUmTMBoSHo29XSchRkSnG+E6/fOhhChEtjMRLpTHpCgj2k5CitjMB3gcqTCmzPlAzklRRrOdoU2alHwRnftBXefm/rY0cBcfKXhEB3ho10mJFfvuQbCGXOfws5zRQa/u4nvDp3h95UEv4/NNduoQpkp2MX2L5A97FZ/T/T5Ai91tY/tfxPeLfnn6768/cAk1fs5esYdVO/IVe5m9Yk+413+9h4cQ8RDw1T6rK/Yye8WeR/kTvHIZrxy+yqe/Yi+zV+x5hD/FC4c3c3xPulpHmNkr9jwAMzQA9RV7mb1iz6P6OV41vNuOXBHWX7GX2Sv2PKJf4ET3jeXlmLnHt9wrC94+oFJvzMFqUdnHt0MLKxf+YkLzz3/vJxns1qhPrj9YvjrpK2S/Wn5x/b3rD9brsdwX4/X/MJnLBfjQAJq8haUcO2/ZC7Ayu6WC21/x3JPB0DhjZLDUZDDD8MQyPPExPMEzyHiGqP7pqUV4ahGeWoSnPoSneAT4y7N3VrNXGWV2iTy3v/KgzNAo5PktNfnN6H9u9T/36X+O1w9PEqhMl5pMZ+S/sPJf+OS/wMl/I+eNuDs5899Ik6VBCu59CDCxyLznv1YWq3c3KRDsTu4z2pf94o/lb0xC/H6/Ofi1+fUXy99df2jXLL+R+darQj45Se1cvb0n3TMpjyXezRuE+4WxEmWURIC8flP2767/lqUyWX7u3pb7CC13d+pr//3DvtUmWIXA3U7w6fzAxmGsRuBupz3n6bHqdtP8vhuHlTjTLoXnaIXTbRzO7DWvmb3mNRP2Q6737mVpcPcwGhSYEON3D4u88O4eRqsFZsTI3cNZut09nHmvN3kXrxqYF/cbKW2qF1l67zyA8R4eA5jsECOkzY4+o/3tB+HfPYymkJEU4HZkI3u6FXZ7UIQVDMyI4EIQoBua2W5oZruhme2GZsBu6BkeEphUD7GFGK0RmFQjthBvO56vB97YC7zimESLajqbMttApzNDIxBvId52OJsH4N9CjCYAZtjIYbRtO1tRt8fNGLG9ccwSLmWWsEzVHRN5x1nFs5QVWdlWSZnrgssVj3dI/c3ykEvkMv9A1QysszhMKJ9r8B3AihmAu0AekIJErKKAjsw/Wu8c/viN8fjOIPwLu2V4+fH1hyd2k4f55WrDx+9W+4n7g8PMH242dfxy+Z+X/+fyZ8ufL//VHj97Yn7x0foMWs+Rs5QRk/CIwYfNLoxHpBgRq0hihtPOgv1XSUlIVtGZYbcT5TEpynir6Cgpdo1FgAI6ipf6TOTOqZpzUpTRVtHposjPcs+Zs6SEERngEGPQ7Uh0cy1TFrhiixQ8ogcED58gg4xntFixbx8Ea2AdHeBZzuige2valebnVihWSt6Y72YFKzspmCjTMjc/JU3bvRzfmjq7LGNNeWwsYHzjW1NCkIiOCWpNV6fbvOpN5oe26vO53V58/Xc3TvPVapFEfwPCZ71j/buTNPXsEaakl3D6vW0mIUZEJxthM727NShRSHxm7uJ4TMoxoskkpIhNc4BnkfFEu6+nOSdFGc1kZtmZ9FlMSr6InvygFnNzB1MWuE+LFDyi9zu0xaTEin33IFhDFnP4Wc7ooFe7NFQuVVdIVpt/FRO8rVkpSsHaNOtKndSV+Xw5vsV0TlMYiyliYwHjG99iEoJEdExQi/lP13+//NXqxoKT5af9oYm7C5DOF++y5/aqAzs/ev2d1a0J9hs39xn0m4hNXjCfme+EGsrASHhg9nafhBgR/S/cfV7/zfX3XChfJUUhcZ+ekxMpOUZ0n4QUsRkQ8CyyXAt3Z35OijKa+0zTM+Fzn5R8EZ38Qd3n5iKmLHCpFil4RO93aPdJiRX77kGwhtzn8LOc0UH37lMWDW+KImNVkqZMVKpmlcwVS+tS5G2eFiKbwn0KVyyM+5SxsYDxje8+CUEiOiao+7x9m+vtIvrP7Pnc5p8/Wf5/T5LMZy4JuSWce29zSYgR0b3CzWVgapMQhcRc+i9tpUQZ0V8SUsTmOMDjkMVZXy+7jXJOijKavyyk99JWUr6Ibvyg/lJuPEngMihS8IgO8ND+khIr9t2DYA35y+FnOaODtgYz5BsPuw3SVxLPA3QqSXbpJt8GidS721vcoW2QSGIBIz7INkikRBklESDvZhtkFtoGiZS72/ESboNEKgTu2ICbydA2SKRG4I6NfV0iUt1uFtpzG6TdcOc8G/ocrXDCbZD26tRM2Q9tT/xINvuP8vA2SCwoMCEeeBskVi0wI8Zug8xvtkF67w95F68amBcP4aAtzL3zAMZ7eAxgsttnG2R+7+0HEdgGiaWQkRTgdmQje7oVtiP4KV4wMCOChyGAbmhmu6GZ7YZmthuaAbuhZ3hIYFI9yDZIrEZgUo3ZBpnfbIP0vrEXeMUxiRbVdLaDvHCnM0MjUG+DzO+9/QAC2yCxBMAMG70NMj/ditoR+wIn9mhLMf6j9UK3JjgwoXzjl2IIQSLm8KAj88OVYgi5JZwbPvh1YTwixdhN/wGMiEGxvxRDiDJ2KYYQZcRSDCFF7HQw4HEU5nk4l16dk5IcRSWGki+iFz/EOHI7mtxcXpQFLqIiBY/o/8BDIMhA4RktVuyrB8EKPstnkGc5o4NeXZKqqiLNmoq1Oi+YaLhkZas4K6q24blK2kJPYS99dZvQ9QjOWMD4xreXhCARHRPUXh58nXnq3n3+kDQwEh6Yvf0nIUZE/wv3n4F15oQoJP7Tt86ckGNE80lIEZsBAc+CZ4U4c06JnJOijOY+1ZmULrx3aPEi+viDms/NHUZZ4D4qUvCIzu/Q5pMSK/bVg2ANmc/hZzmjgz7eczS8t6Ba0xwXCxjf+OaTECSiY4Kaz0Ofo0FIL+H0eztMQoyIThbuMAMznIQoJA7TaWgek3KM6DAJKWLTHOBZZCrJvYuNCFFGc5ihczQo+SJ68oNaTL2xJTpgMSnBI3q/Q1tMSqzYdw+CNWQxh5/ljA76eE8Rznw7GXnokiFnLGB8o1tMSpCIjglqMY/gFGHKiEl4xPa1pZQYER1zhC31nSJMSULiSv2nCFOijGdMKSlikyPgccjiTDnLWOekJKP50uAhwqSEEQngkM6UJ2s3s/qFC/w9WvCIDvDAzpQUK/blg2ANOFPAs5zRQY+7B9IznclDF3OoBHwL8lh7ILF6d3uLu7MHEkssYMSH2AOJlSijJALk3eyBVIE9kFi5ux0v3R5IrELgdo0oN+nbA4nVCNyusa9NRKrbzUJ77oHMtLsjO0cLnG4LJLc3QXJ7EyS3N0HyzRVsPHwTJBoUmA8PuwUSrRaYECO3QPKbmyB54CZItGpgWjyEgbYw984DGO/hMYC5bo8tkPzmJkg+cBMkmkJGUoDbkY3s6VbYjuCneMHAhAgehQC6oZnthma2G5rZbmgG7Iae4SGBOfUQWyDRGoE5NWILJL+5CdL/xl7gFcfkWVTT2Y7xwp3ODI1AvAWS39wEGe5wnuMJgBk2dgsktzdBujubFzixR1vD4b4tkDyLw4TyjV/DIQSJmMKDDsyPoYZDGDEJjxh81OzCeESKETGFGTOa9tVwCEnGruEQooxYwyGkiJ1GBjwOeca1Z+8kJcmR1HAoCSMSwCGGoNuB6ObyQB64CJIUPKIDBI+eIGOMZ7RYsS8fBGuohjP8LGd00Me7gJ37dk9yHhsLGN/4zpQQJKJjgjrTAy9gp6SXcPq9XSYhRkQnG+EyvQvYKVFIbGbu4nhMyjGixySkiE1zgGeR+ndIUpKM5jED69dJ+SI68oM6zM3dgTxwDyQpeETnd2iHSYkV++pBsIYc5vCznNFBH+89kNy7pkjExgLGN77DJASJ6JigDvPg53N474GkDIyEB2Zv80mIEdH/ws2n/3wOShQS8+k5n4OSY0TzSUgRmwEBzyJL+JlvgpOQZDTzGbgGkpQvoo8/qPncXB3IA9dAkoJHdH6HNp+UWLGvHgRryHwOP8sZHfTxnj3MvZsnZWwsYHzjm09CkIiOCWo+D3b2MCW3hHPv7S0JMSK6V7i3DExsEqKQeEv/2cOUKCPaS0KK2BwHeBzijOfO53FOSjKavQycPUzKF9GLH9Rebm4O5IFbIEnBI/q/Q9tLSqzYVw+CNWQvh5/ljA7a/N+/f8NXWdf470I28rA7In0GMg/Q5kru0o60I9Jz2cYDtN7d3mPPHZH/4/p7/Y7Hj+0/r7/TO0BjBH9vfrAbJV/1iy5fX//gZgPk8ku7afL723War/tf/e7679d/svreZ3Zu0vzK/PvsUk2703L5W1s+f9X/5quVydxs/Ds7WX5q/m7q3f33EB0vAYvXQfZTIiXKKIkAedv9lDKwmxIpdrcTJ9xNiVQI3PkB96Wh3ZRIjcCdH/saTqS63Yy2527KNMk8G8PP0RIn3E9pr5Tk9kpJrjd7mMK3SaIZgYk0fiulzKV/KyVWLTCTxm6lvLlNkgduk0SrBubTQzhxC3PvPIDxHh4DmOb22Up5c5skH7hNEk0hIynA7chG9nQrbEfwU7xgYDYED2cAPdDM9kAz2wPNgD3QMzwfMJceZBclViMwl8bsory5SNL/sl7gFcfkV1Sr2Y4Tw/3NDI1AvYvy5iLJcF/zHE8ATK7RuyjtRZLufuYFTqxVW6mqkU3bsrJqzchc6JKpvK5Y2RSqkbJqmq5Z8XhH4YFpCexI3LuLMnTrkQMTyucarwewYsbsLpAHpCAR04DYwfzv7ZlGnw0sYP/58hd9lecflv+8/OXJ8sfLH5lf/uflf11+tPxJX/j5xcnzh6n7FrqHpBGS8AjBx8YujEekGLseIYARMWr2l30IUUjKPumZdJE8JiUZsepDSBE79Qx4GkUu1VnmfCLnpCyj1X14dqZ9dR9KvogO/xCjze2Yc3NPIQ/cOUkKHtEBggdKkDHFM1qs2JcPghV8ls8gz3JGB/3t1aRUV9RNl7O0zjKWpq1mKmkLliQykblSqZZrizaqE3XOIRsnGroCyRkLGN/4TpQQJKJjgjrRX6zrPB/760HWjaY8MTbGrnj/PLt/cv3h9V+bP/pt//fS5PoHwXoQYUAkPCB7G09CjIh+N8J4ess1hCREvtM5fH1MSjKi7ySkiE19kKeRZvws81WJCFlG851Z6jlT/h1avoju/aC+c3NFIQ9cN0kKHtH/Hdp3UmLFvnwQrCHfOfwsZ3TQqxlQXpWpShPG07xlIk0V00lbsbrNdCNrxZNi/bxH9Z3cFQvjO3VsLGB84/tOQpCIjgnqOz+yh7tf/9Xy9Wo35efWZRpTaXdIfnL9wXqX5PKj5U+dE/QPSXElHHdvV0mIEdGrRrjKL+2O1rMTt9v/KikQkblMpAvlMSnKiO6SkCI2wUEeR1KY/tp92/c5Kcxo9jKVZ4WzV3uHli+iFz+ovdxcT8gDV02Sgkd0hIe2l5RYsW8fBGvIXg4/yxkddL+c/Q1j5fWPf9HW3/rGn/2pIxAo++iZshShi4tyle9y+hay+9XGuMKbtexOuQ/QcnebWSC4QO/335ev+8nGldV7ddIfD/wrO+t4/cFqbXrvMj6xJ2isjmzrv35zt48L8KEB/MNzNOWt3tGPuV/nuFqbKtL75kN4ekM0hIiHgK/5scqfWOVPfMqf4JXLeOXwtT5G+FMr/KlP+FO8cPjrge+EV6sJDcDMBzBDA9xaIDYAENdenlvVz32qn+NVw7v8yHVhRvQLK/qFT/QLnOi+sbzcpqvR9mF59jWZ9BW6KCBXyht6mFhk7vLfTIfVu9ux77kP6+fLz2y+uv7uagdWOFHZk6CWX/bbsz7tK2nf2e7C+rv+KNLfntjh9M7Wfvvbm9vrsvXtddcfuqLyEB2V3UxBuNsKK1FGSUTKe4SWtzuqoNtfhVUIXBMeNVfi21+F1QhcE77nJAhW3W5yJ9xfhZU43f4qYe+rE3y9sUGEb6lD4wFzY/zWqowL79YqtFpgcozcWiVubqkTgVvq0KqBKXK/gc9mPkjYC6P8GO/hMYA5DTH02Wx3EDe31ImBW+rQFDKSAtyObGRPt8Juj4CwgoGJEDy1Buh8ZrbzmQE7n2d4NGAGPcSuKrRGYAaN2FUl</t>
  </si>
  <si>
    <t>bu6m87+nF3jFMVkV1WA205UDXc0MjUC8q0rc3E0X7mae4wmAeTVy9GzbzlbU7YEzRqxVWzdJrbpcMSlExkSXpUyVXcHqtmx4VSZFJ9edv3dM/c3ysGsKvCNVM7LO4jChfK7RdwArZgTuAnlAChJRjYIOzX/85sD8U3sqcz8+Xx2yYX/XJot6PTL/g+1Xvlj+6vr/sCtfVwNw+3fs0c2v7Bko/ZYse67Kh/dP+n/zr/7Namh+Uf7JiU5Stfrp+Tf++I//8s+/8SfdybOLpydfLeuyaU++8r//ZemK60PSuEp4XOEj57dC66c9OVl+3E+PvN7e9vfhyfVf9X/zYxPu1a2ARbI+8Oj2UJwwLhFFwIghu3dzFyUKyTqIxL1C6jEpyXjLICgpYguxgKfBk/yMOx/IOSnKaIsgEs/Y+x1avIisc4jR7nbMu7lETQQuxCMFj+j+wAM1yMDmGS1W7KsHwRpYAwF4ljM66N4OF1JUrWzMd+uU221gCSvzMmVdpesiac2fVvLl+HbYOX1t7DCPjQWMb3w7TAgS0TFB7fDtE6P7w/0+XZ028KldhLGyuuafb93a/Gvji79vF2T0tahf9+sx7HLd9cV5v1+VvFa22Prf/235f/XftH/wuf35JE1OrDXqF/G6YvmQNJYSHku4BXZhPCLFiOiyD+JYCVGIHKvvFGpKlBEtKyFFbN4EPI5U8rPUdw41JctonlUFTCslX0RuOKhp3dzLJgJ37JGCR/SAhzatlFixLx8Ea8i0Dj/LGR30lOdQ+5fvihCtTnZpR1r/5D2HGqt3t/fYc/3TP/VnBHzRzwd+z/jBT9au0V6dduuA6rfWQbkXOnlWUL116rT5z/x+Naf7xYk88R81gA2RgIXoIIuhkBJllESkvEdoecAacIRP9S6GQioElnLh9jO0GAqpEVjK3ddXItXFlG0h8QsthkJKnHAxlLSLofLNegQRXgyFxQMmyvjFUGlS+A+aRssFpsrY1VDiZjWU99K2d/GqgQnzEFbbwtw7D2C8h8cQkRiIZQri3tsPIrAaCkshIynA7chG9nQrbEfwU7xgYCYEj1cAvc/M9j4zYO/zDI8GTKEHWQ2F1QhMoTGrocTNaijve3qBVxyTVlENZjsGDHc1MzQC9Wooce/tBxBYDYUlACbW6NVQ4nQrakfsC5xYqzYpc9W2WcJ0I7g9jaVgKjGD8AlP9gvtM5JxmFA+11g8gBUzHneBPCAFiZjigw7UHeWfz1Z7kK5/uD3XLxNMqJPrv+6X6Jjv2QSS3E8lS+7zVQ1nfeif/cep/P9957+d8uTm1+5bnx+ShkrCQ7X3aJgQI2JuM2LU7K/uEKIQVXe4i+QxKcmIxR1Citj5ZcDTCK5HIkQZrbaTi7PcV9uh5Ivo+A8x4NwOOzf3UorAHaOk4BH9H3isBBlbPKPFin33IFhDtZ3hZzmjg15dYa8LWRW8ZCJLOBNdUbJKWRfRZl2ZVnlWyvXzHtWROqeQjSPNY2MB4xvfkRKCRHRMUEfqusJ0d3X4zaX2r1b1oPWioy/6cwJ5kp78QXaWnHzzm+t1+P3yo1U96gu7y97+7ArWQ9JgSXiw9vakhBgRffJBPCkhCoknzc5yF8ljUpIRPSkhRWxehDyNXIoz5Xwi56Qso5lSnnkvvifli+j7D2pK842RCVy8SQoe0QEe2pRSYsW+fBCsIVM6/CxndNCrkwItu3gZtp0HPSrQOUA2fjN4z4tOdzF9K40Oe1CgcIl9gBa728b2Pybwoze2br52iTWerrBH/iEVj33kn72JOue+bg0LIeIh4CWY9ZF/6v4Tn/IneOUyXjm89LI68k/df+oT/hQvHN7U8b3puq5r7w72AMzQAORH/qn7z32qn+NVw7vuyDLd6sg/df+FT/QLnOi+sbwcM/94a3DBGx905o05WC0qA3mXuiLlwl9MaA767/1RAL+PP6r2rYMHbGHNAWryl7L5C0k7dv7SJn9Je+aXzO2H9mUyLM4YmUybTGYYnliGJz6GJ3gGGc8Q1U89tQhPLcJTi/DUh/AUjwB/ifbObtpkN2kPcjIoMx/KDI1Cnue0yXNG/3Or/7lP/3O8fniyQGU8bTKekf/Cyn/hk/8CJ/+N3GeTyEjbPXjgUB4dpBDehwATi8x/vl3TD9B6gatXoQnwH64/6HPeJ/08/Cf9pZCvTSJ8+2Ad/Dm3oe0fq/z6j8sfL3/y9n6Qs5MstAsEGbnd/EO5CwQpUUZJRMp7hJa3O31GuAsEqRC4hBVeEgjtAkFqBC5h3XeyH6lu1x7suQskE75VJUh9020BkYm1xelmEbYObwHB4gGTZ/wWkEzm/h0gWLXA7Bm7A0Tf7ADxXkTzLl41MIfuN6raVj30vfMAxnt4DGBCQ4ymtkuz9b23H0RgBwiWQkZSgNuRjezpVtjtARRWMDALggtIgM5nZjufGbDzeYZHA6bPg+wAwWoEps+YHSD6ZgeI9z29wCuOSamoBrMtyoW7mhkagXoHiL739gMI7ADBEgDzauRA27adrajbI2uM2H4ckMqusMvyuG5TJnies1I3mmVVyxuRJrX5acXjHXR/szzkert+4O0besvgfTm3MaF8ruF5ACtmiO4CeUAKErHmAjp2/x9mAG0Pafhdv92jH6bbnR+f2xMZzG/36+1coA9JQSUcdN9xLCVGxFKRiPGud60cJQrNWjkXx2NSjvFWylFS7LqBAAV0kC18q+QoOUZbJZdx77FcpHwRPfYhRoqb8aJx+quVVatfuMDfowWP6PrAgxzIoOAZLVbsiwfBGlglB3iWMzro3krmnUryrklYlyUdE3WumWq0ZnXbiiTnXZmIdX4Y1Uo604exksEbJFyxgPGNbyUJQSI6JqiVvL2Z2P7YV4RWB8h+vCr1XH9gazo/Wf5o+YvlL5f/vPyp+d/P1ns63n3GZHqy/JErIA9JAyLhAdnbchJiRPS7B7GchCgkltN/ICwlyoiuk5AiNvkBHgfPz4TzeZyTkozmO5Xy7s4g5Yvo3g/qO9ONVwnc3UcKHtH/Hdp3UmLFvnoQrCHfOfwsZ3TQm+Ng1w3Z2skR1wf5nGUWpPXfRA4TG+MY31wf5FnS+wCtF1jbhBpD157enbVB/TIe84d2PdCX5vc2K4P+fv0nqzNiP+tvuf6e/RvGWL7qryr4rb1z61X/m692VwD1h8Haewa864CwERKwCB1iHRBWooySiJT3CC0PWAGNMKm+dUBYhcBCJtx7BtYBYTUCC5n7mkqkupiiJSB+WXImXQLP0QInXAjE7UIgYT/kuiAvs+BqIDQjMFXGrwbSReZdDYRWC8yVkauBZLZdDSS9VzK9i1cNzJiH8NoW5t55AOM9PAYwre2xGshof/tB+FcDoSlkJAW4HdnInm6F7Qh+ihcMzIXgAQugB5rZHmhme6AZsAd6hucDZtJDLAlCawRm0oglQds+5+uBl/UCrzgmu6JazXYkGO5vZmgE4iVB275m8wD8S4LQBMDkGrskyLSdragdsS9wYq3aildlqtKE8TRvmUhTxXTSVmbsnelG1oonxbor8o6zAxMP2LG2d0kQj8OE8rlG5AGsmFG5C+QBKUjERB90uP6RPSfr+q/sBc3Xf2fHzh9ff3j916stqrZ209/Yt/xo+VPngoGHpLgSjrv3wJYQI2KWMmIAbLdJ/frsxD3X8VVSIJJajRkvSxfKY1KUEWs1hBSxE8aAx5GlZzJzPpBzUpTRijWpPCucfdo7tHwRffghBpDbYeTmvjcZuLuPFDyiGwSPfSDDhGe0WLHvHgRrqFgz/CxndNArc6mqRjZty8rKLigSumQqrytWNoVqpKyapmtejm8unR7amEsRHQsQ3/jmkhAkomOCmsvdWlB/z/Rn/fLzzX0D19+1y8+vv3v9d5uDXn++/MXyZ+bzH5b/vPzlyfLHyx+ZX/7n5X81JvQn5rd+vPzFyfOHaVq4IvSQNEISHqG9/SghRkRHHOFH/auGCFGInKhykTwmJRnRiBJSxCZDwNPguXOv1Dkpx2gulGdn2rdkiJIvorM/qAsVG+cSuOCOFDyi8zu0C6XEin3xIFhDLnT4Wc7ooFfnCaVdUTddztI6y+yNBJqppC2mu/dq5UK5KxbGhcrYWMD4xnehhCARHRPUhf5ivWLoY//KIutEU55sL7e6f9LPgr5a/rb/e2ly/YM0CSwsIgyIhAdkb9NJiBHR70aYTu8qIEISIs/prIs8JiUZ0XMSUsSmPsDTyLKzteLbrpOQZDTXmZkhjvPNeYeWL6JzP6jr3NyHJAN3W5GCR/R+h3adlFixrx4Ea8h1Dj/LGR30ZqG6eLk1kyMuVPf5yjxIq3ZpR1qo7j3MGat3t/fYc6H6qvJtHWE/D/k3w+vWzZe/f/2D5WtjBF/fTFx+uP6R4LzLncXt+X0ZWt2ODKuAhfUgq9uREmWURKS8R2h5u7074ep2pELgmrwYv+pf3Y7UCFyTt68TRaqLWX8HiF9mLaZL4Tla4YTL2wu7sl1t1pXm4ZXtWDxgbo1f2S6zxL+yHasWmFxjV7bnNyvbvdcovYtXDUyxhzDnFubeeQDjPTwGMKXts7I9v/f2gwisbMdSyEgKcDuykT3dCtsR/BQvGJgHwSMcQOczs53PDNj5PMOjARPoQRa1YzUCE2jMovb8ZlG79z29wCuOSaqoBrMdNYa7mhkagXpRe37v7QcQWNSOJQDm1ehF7fnpVtSO2Bc4sVZtlUidJqpleV63TJQyZ7rIJat1JlpRJ5Wqxj+cyHvLkiziMKF8rtF7ACtmBO8CeUAKEjEpCB3aO/eg/9oM3L80o/YvVvWezXKjf7GnFtkF8Nc/NP/7zuqPze/1h2Gub5z4yK47Yv0JRj9a/mz5T+bzvy5/ef+EJ75lLw9JQybhIdt7TEyIsesXAhgRY2f/QiRCFJqikIvjMSnHiCUhQorYeWnAswgN2AlJRisJqTPuxHuHFi+i8z/EoHM79Cw2VYQiMPykBI/o+8DjJcj44hktVuybB8EKPstnkGc5o4PuXanKVVYXTcEqXiRM5G3HdC0qxjVPdKfLkrfrjnVUV+qcRDauNHx9myMWML7xXSkhSETHBHWlt4/MXP6n5X82nvLny5+x5Y/tP3qD+ePlL/tdly7oh6TQEg69t68kxIjoWw/iKwlRSHxlcube2feYFGVEa0lIEZvgAI9DyrPcu9WSEGU0b5kmvgLLO7SAEZ34Qd2l2jgSFXCXlOARPeCh3SUlVuzLB8EacpfDz3JGB71ZbyRX4NZdjbjeSLhojX/UAdoiSXZpR1pvJH0X52L1AouhUPv3L3ZlTz/B+Nt+jc8n9qjLzRGYX7Dlb5af9JOWXyxfm1/bdT8f2inJ3avjP17PW35ykto1SL+z/z4X90M0t4BxH2RBEFKijJIIkLdZacVS6V3n/wgtF1gYjTCj3gVCSIXA+ibcY4YWCCE1Auub+5pHpLqYWiYgfoHjL5ECp1sflNt7cPPUfmSbOn34Mlw0IzAhxi8SEsp3qdDX8GqBGTF2kdDNZbgycBkuWjUwLx7CUVuYe+cBjPfwGMA0t88ioZvLcOXAZbhoChlJAW5HNrKnW2E7gp/iBQNzIXhYAuiBZrYHmtkeaAbsgZ7h+YCZ9CArhbAagZk0ZqXQzY24/pf1Aq84JruiWs12vBfub2ZoBOqVQjc34ob7mud4AmByjV4pZG/EdfczL3Biez+m07LNCs7KXHEm2kIzpdqG8SrVXFdtJzavgXc0HZhewI6ofSuF8tCVbg5MKJ9r3B3Aihl7u0AekIJETOdBB+Ufra+f+PiNofjO+PuLm8VAn5sff2+36tjbzdYLidbX5m6WE/3S/HG/j8fu6bHFHnug0Zd2S489W9MVs4ekMZPwmMFHyy6MR6QYEROaMaNo7iL5KikJUUUnTZwsj0lZxivpUFLseosABXT0bvr6vHCRnJOSjFbRUUmmzrinpENKGJEDDjEA3QxD8829rHngjl1S8IgeEDx2ggwzntFixb58EKyBkg7gWc7ooHtzWte8bcqsY6XOCibKPGdKZBVrs1JVMkl0Wa/N6Kjm1LNgKA/d++aMBYxvfHNKCBLRMUHN6Y/3PynzK/6TMimDIeHB2Nt1EmJE9LkRrtO7kIgShcR2pmde10mIMqLrJKSITXyAx5GZ/tx94fE5KcpottO7UfsdWr6Ivv2gpnNzKWseuGCXFDyiAzy06aTEin33IFhDpnP4Wc7ooHvTyVUuVVdIVvcGlbc1K0UpWJtmXamTujKfL8c3nc4MYkxnFhsLGN/4ppMQJKJjgprOf7r+++WvVgcXnSw/7c/D3F2PdL54lz23Jx7ZOdPr7xhb+sXy1/3ypO2xRv0CdpMXzGfm7rIfkgZGwgOztwElxIjof+EG1B515UL5KikKiQF1Dm0ek3KM6D4JKWIzIOBZpIL7lixRkoxmPlOTrHzmk5Ivoo8/qPnMNoYlcPcsKXhE53do80mJFfvqQbCGzOfws5zRQfeL2N+wXV53+Rdt/a1v/NmfOgKBMpe+2Uwe5Ex3OX3L1/1qYzzjzQp2p9wHaLm7zSwQXKAz/O/L1/3C9dXNkK9O+jL4r+zS9OsP1gdluM+yfGv9uvmCC9TYQf6H52jaW72kH3e/TnK9olX4OkSsfhGvH75IyIp+4hP9BC9axouGrwsymp/6ND/Fa4a/F/jed73o0K19htZ+awnZgPa4BvLcJ/g5XjC8h49cNGb0vvDpfYHT27eOl9vENNo+K++VyLkIUnBv1GFikVnqzHNVwQO03t2ue899Vj9ffmYz0/V3t0c430pJr9bnLr+ZlA58grP9T2w2amXrjVrXH7oC9xAduN2cQbhRCytRRklEynuElgdcjA6fW/FuzMIqBC4nh0+ZBDZmYTUCl5PvOx2CVLeb8PfdmCWcE9bnaH0T7suSdktWvt4QkYvgliw0HjB3xm/JynL/uc1otcDkGbklKxfbLVm597a0d/GqgSl0v6HPdmZI3DsPYLyHxxCRGHCDu9kmYbS//SD8W7LQFDKSAtyObGRPt8JuD4mwgoFZEDzJBuh8ZrbzmQE7n2d4NGD6PMRuLLRGYPqM2I217W6+HnhPL/CKY1IqqsFsJy7DXc0MjUC8G2vbzWwegH83FpoAmFcjB9a27WxF3R5YY8RatU1b1SLpFKuKQjLRJiXTWV2zsk26ps3SpkzWPN4x9zfLw6498I5kzchbxmFC+Vyj8wBWzAjdBfKAFCSiLgUduv/4zYH7p3bFwc7ZJzZZ1P3o+vcnf7D9yhfLX13/H/Zez9Ww3P4duyzhlfk3veqX0NoTnj+8f9L/m3/1b1bj8ouvvHuik4Svfnr+jT/+47/882/8SXfy7OLpyVfLumzak6/8739ZuuL6kDSuEh5X+LD5rdD6aU9Olh/30yevt/vbPjy5/qv+b35swr3aB8dODKJ0ReYRaWQiCoIRI3b/clxCFJLVEIl7LdVjUpIR10MQUsQWZQFPo8jOtAvknBRktOUQgaW4lHgRWecQo93tmHdz7WQeuEKUFDyi8wMP1CADm2e0WLEvHgRraDXE8LOc0UH3driQomplo5isU24vuU9YmZcp6ypdF0lr/rSSL8e3w74VE3lsLGB849thQpCIjglqhx0HRn9ifmlt2BfM/OO1cWW91TX/fOucgl8bX/x9uzSjr1D9ul+Z0Z88aIyw+a3t6QTWFlv/+78t/6/+m/YPPrc/n6TJiTVGgXOoKWMp4bGEW2AXxiNSjIgu+yB+lRCFyK+6dys9JkUZ0bASUsTmTcDj4PmZcD6Pc1KS0RyrClhWSr6IzHBQy5pvbE7gik1S8Ij+79CWlRIr9tWDYA1Z1uFnOaODXi3g/fYbLsfrSg+4hNc5l2HMaOgmlyIRu5RjLN91Sn2Algpfogh1kj83HvLTfjJ0dY+9tXXX33epNsausOtwkdLHXoer7r+nVXH/vTQx7dt8ZsrX0WGBRDwQvF60Xpir7j+xFE96iideiid4ChlPAa8ZrVbqqvtPLcTTHuKpF+IpHgL+XuD73XVxWt2fWZhZDzPzwszQMORredX955bgeU/w3EvwHE8A7/sja5Crxb3q/gsL8KIHeOEFeIED6BvUy/GSmbfUqILipTf6YK2IdOZd4YsUC39xoQnto35D8gcumSaDKZvBkFrHzmDaZLAit2ks9aUuLMkYqUub1GXkP/HJf4KXL+PlR/UxT636p1b9U5/6p3j18Da/d7LSJlkZipmPYoamIM9S2mQpI/25T/pzvHR4b45KT9qkJ6P8hU/5C5zy8fOSNzPpoPzcG3iwWlRm8uYmpFz4exqTmz61s+5vTtx/uTkfY/XLT+2qitf9DPzf9NPur1a//9n1d64/6E8LfnXi4jTJTdvkhoQdObkV7vWc7+H1j5DSPKKf4EXLeNFRvdFTn+aneM3w12Lf9OXRPkNrp05aHsHP8YLhHTwmVXn0vsDptYLXDbrvTUbZJ9n3+75EVYSPar11+54vUR1sn+RKrTxLPfOCWMG7nfeeGyWdF9L9cPnKHjPaV537MvOX/Zmjf738eL0Jsv9LHy7/l0lrr0/6bZKfmyT2ndVqwb4E3X/LZrdfrX97lflWdefPV+stN/etnZ3YNHlS5PZw/c/tis4vTlRy4ruC7SE6druJg3CvJFaijJIIkLe91E71d9rZFbMfMeG2q4/QsnerPHR7KLEKgZtA4IXrwB5KrEbgJpA9K9JYdbtuYM89lCJTZ57j8bEKp9tFWdiL7YrMfnD7IeyHXO9rKpLgpko0LTDRxm+qlJn2bqpEqwVm2shNlUWy3VRZeE9yfxevGphu9xsobar1RXLvPIDxHh4DmPkQ46XNbiej/e0H4d9UiaaQkRTgdmQje7oVdmsAhRYMTIvghQ+Avmhm+6KZ7Ytmti+a2b5oBuyLnuFJgen1EHss0RqB6TVij+W29/l64LW9wCuOSbmo9rNZWzLQ88zQCMR7LLe9zuYB+PdYogmAaTZyVG7bzlbUrVE5SqxVWzU8S7qyYFUrBBOcp6yUqmVaqpRXlW4ztU7E3vH6N8vDLSpfj9m9o/Y0DhPK5xrZB7BiRvcukAekIBFLB6Gj/n91D8z7ld4FS7PA0JsQVMJB4eNfF8YjUozdpB/AiBgPe1d8U6IQrfhOEmd/8JiUZbwl35QUu44gQAEdiHNxlunchXJOijLamu8sUWfcOQ37Di1gRM99iAHkdhi5uWaiCFwZQgoe0QWCxz6QwcEzWqzYlw+CFXyWzyDPckYH3VtKUSZa50nKdNlIJuosYarNK9Z2vJFZmaZ51bwc31I654eNpcxiYwHjG99SEoJEdExQS/nR8ovr71x/z5hJWwD69M0aUm8rlz+VvjtAKEklnHRvT0mIEdGhHsRTEqIQeUru7A8ek6KMaCkJKWKzGuBxpIkuxFnhfCTnpDCjmcriTDq7s3do8SJ67oNays3lEUXgIhBS8Ige8NCWkhIr9uWDYA1ZyuFnOaOD7i1lLmVZpXXOKlGb74qmYyotSiZTnjVCN2mh1n3rqJbSOUY0lpLHxgLGN76lJASJ6JjgltKe3vbF8rP1Xcf9cW5/vV5ctDpX/XO7UPb6g+VvXcAPSYElHHhvZ0mIEdGvRjjLz52v0ldJSYiMpX+ykpBlRGdJSBGb3ADPIzhZSYgymq9MzTDZe0QFKWFED35Qa8k3doQHrCUleEQXeGhrSYkV+/ZBsIas5fCznNFBr2Yr065IikqzIm0LJlJjSFXeZawou0w3uexk174c31oKVyyMtRSxsYDxjW8tCUEiOiaotfzJenX7xyf9Sbdf2OuLe2vZH532aT93+eX1X/VHCPe/2c9hqntp0q+iXl1p7K2RE8ZCwmOxt+skxIjociNcp9089+uzE/dz+SopEIn59BlPQo4RjSchRWzqAzyL0HJ1QpLxfGfivdmYlC+icz+o6xQbpxK4w4YUPKILPLTrpMSKffUgWEOuc/hZzuigV5shO1U3qikZFx1npq8oWMWbgiVVk6Vl2tjza16O7zqlKxbGdcrYWMD4xnedhCARHRPUdd4+y3c9s/mw/fP2L77xrZPlL5a/PEmdaeYhKayEw+5tKwkxIvrUCFvpL5MTopAYSv9hu5QoI3pKQorYxAZ4HLk444nzgZyTooxnKtP8LPW5SkrAiM77oK5yc6tAEbghghQ8ogc8tKukxIp9+SBYQ65y+FnO6KBXx+3e3/opr2088DlQziU7xjHmQU69yznWOVBOuQ/Qcneb2f7nQP3j8vXy036G8fXyN/1JDB9e/3B9E5m9wuxLu/uGmT/6xDjDz5xf+/72i/1tDctXLmZjD/M/PEeDj30mVOHrG7H6Rbx++G7D9ZlQbtFP8KJlvGj4BsPVmVBuzU/xmuGvCL4jXu9jdmufobWTnwnlFvwcLxje2UfuPl2dCeXW+wKnt28dK7221x/tSKjMu7k0eCRwmnqjDhOLTFiBpIXUu9t1E5wIZX741fLz5cc2N21XYC1/7c5ty9cn19/dXDb0WZ+2Xq/PhXptC2sn13/Tbzv9xH9y1CrX9fMk5gfzb+9PnLK3e66vpLzZtPrxeiXYJyeZvdvT/Pb1h674PkTHdze1UJ4ahZQooyQC5C0/Y+l93/WeWJW7YxPCQ6KQCoGnWMAnXEKHRCE1Ak+x2HcmBaku5sQKQPxkoc4KZzM8R0uc8JQoe1NFYQ/7VsnmPJYifDYUlhGYcePPhspy5T8bCqsWmHJjz4Yqbs6GKgJnQ2FVAxPvfgOm7dRSce88gPEeHgOY3xDjpu0pLcW9tx9E4GwoLIWMpAC3IxvZ062w2wMprGBgNgTP0gF6oJntgWa2B5oBe6BneD5gLj3IiVBYjcBcGnMiVHFzIpT3Zb3AK47Jr6hWs53+DPc3MzQC9YlQxb23H0DgRCgsATC5Ro7JbdvZiro9JseItWqrrM1kojpWtU3LzFc1K1MhGE9UVmRtV7dZs+LxDte/WR52aUIWOBEqeF/CbUwon2tgH8CKGdy7QB6QgkRUt6Cj/v4uHTPS/vxmyat3gG/+aLNgYbV64V3pfJoPSYMg4UGAj3tdGI9IMSIKdhEDY/+SBUIUkiULnqXzj0lJRlyxQEgRWzQFPA2VJmeZdKGck6KMtmJBZskZ961YoASM6NMPMaDcDivVpsqtAkNLSvCIDhA8FoIMG57RYsW+fBCsoRULw89yRge9uhpY1l2V2OWyXcmZ0LlgSreSybTIpOiaRjTrwIxqNn2rGnRsLGB845tNQpCIjglqNt/YfeWrIX3R14KsC31rgezDd1PpfJgPSWMg4THY22sSYkR0tRFec2jXFSEQjeN0cTwm5RjRbxJSxKY8wLMI7boiJBnNbmZp4d/sTwkY0asf1G7qjUXRAbtJCR7RBx7ablJixb57EKwhuzn8LGd00Ku5zapuy45rJoWojTU1JrXME8lEWqkmrcqGy/WbPKrd5K5YfEWr4KH+TusN4hvdblKCRHRMULt5e9uV/bFflPTK/NF3lx8b2/l35gsf2NVGP1n+yG7DWv7z8qfmfz9b79Ba/svyZ8sfL39uPn9pv/M/zQ+/OHn3mUxPlj9yRekhaZQkPEr7GlJKjIjOOMKQeic/KVFIrKh/vxYlynhulJIiNiMCHofKz5T7Ps9zUpTR7KhSZ8rjRkn5Ijr9Q7pRlawdjArcuUYKHtEBHtiNkmLFvnsQrAE3CniWMzro7XatdUv22s0Db9fyOc3ghQBptss51nYtp9wHaLm7zWz/7VrOxe92guszYxQ/ML9hi9/9b/Tr0F04xvilf3iOZhp5J5bydntY/SJeP3yVz2onlkf0E7xoGS8avrCn34nl0fwUrxne+vF97GrVoEf7DK2deieWR/BzvGB4Px656qvfieXR+wKnt28dL7fpZ7SdWNy3qEtlQQrhjTpMLDIX+RahPUDr3e26KXZieZLRx9s9V6+Wn9q9VOZXr/stU/3Uxmoj1RfLX+9MhfS//WX/g50K+YH9Zv/fer2e9rB7r8z37KKwj+0hifbfsNrKZb70+83f/13/42frnV+/Mf/17/W7ulb/gc1+L1ewH6KDvZtnCLdlYSXKKIlIeY/Q8oAr0CNmXnz7sbAKgWvI4RMqgf1YWI3ANeT7zpQg1e2ahD33YwXqcViF023HUtzuxBL2Q9qPfL0jQmXBPVloUGDujd+Tlaap78zwr+HlArNv5KYslW03ZSnv/SPv4lUDc/B+Y6ftBFJ27zyA8R4eA5jdEEOozUYJo/3tB+HflIWmkJEU4HZkI3u6FXZ7TIUVDEyJ4Lk4QD80s/3QzPZDM9sPzYD90DM8JDCrHmJnFlojMKtG7MzadjxfD7yxF3jFMZkW1XS2M53hTmeGRiDembXtcDYPwL8zC00ATLGRY3Tbdraibo/RMWJ7tbqsdJJwJithVzqUBVNVmTEl8jxTiRRN0a54vMP3b5aHXb3gHRSbQTyPw4TyuQb6AayYwb4L5AEpSEQhCzoL8OP+MJQ3htn9CSz9nVfrhQl2MP5X5n8/fPskldVyhi/tpMFHy39e/pj1yxp+tPzZ8p/M539d/tIVnoek4ZHw8Ow9KCbEiKjaRQye/csWCFFIli14Ftw/JiUZcdUCIUVs5RTwNHii8rNcuFjOSVlGW7aQn2XKhfcOLV5EZ3+I4eZ20Lm5ZEkFLswiBY/o/8AjJch44hktVuy7B8EaWrUw/CxndNC9C9VaFlIlLWtrkTNRacW0anNWc9WJrFS66ZqX47tQZwYxLlTExgLGN74LJQSJ6JjgLnRTAnpt7Ke9l/Wz5ev+EMCbetDJ19o/L79Znnyz/PPyP/7Hb6xXzs4ep6bRJckT+5Pd07WqWG0W3K5M7EfWuJ4sf2orR7Zytfzs+rurv851cf2D/kOd9FdvOaL5kDSaEh5NuGkVSXb9A/PhwnlEihPReUeYV2/lh5CEyLsmzgLHY1KUEc0rIUVsAgU8DiHVWZFoF8s5Kcto5lUmwrsFjBQwIksc1L5ubmtSgZu3SMEjesBD21dKrNi3D4I1ZF+Hn+WMDrq3r3WmeZalFWs0r5kQmWDKuA3WppXWVZHmRbtu6KPaV+6KhbGvMjYWML7x7SshSETHBLWv/+WNJUkfnyz/2/LV8je9o7W2dfmLR5z3F7wmwp4h/apfRfWr/k/tWqgv2Oo3e7vqiMZD0mhIeDTg9tOF8YgUI6LTjbCd/jlTQhQS3+k7V+kxKcqIvpOQIjbzAR5HmhRnqe/kaUqW0XynMC3OOdJ5h5Yvonc/qO3cXOekAldzkYJH9ICHtp2UWLEvHwRryHYOP8sZHXRvO/NOJXnXJKzLko6JOtdMNVqzum1FkvOuTMQ6TYxqO4UrFsZ25rGxgPGNbzsJQSI6JqjtPMTJA+8+Y6FDBggDIuEB2dt5EmJE9LsHcZ6EKETO03vIACHKiM6TkCI2+QEeR+hSWEqU0Yxn6JABSr6I/v2gxjPfmJU8YDwpwSM6wEMbT0qs2HcPgjVkPIef5YwOenXIwBuey2stD3rKgK8SXwQx5S7mOGcMOMU+QIuF77GGWsJf9JsyjeNzCTV+rrBnByDVjn12gL3OSvuuckVDiHgI+GL09QEC6v4Tn/IneOUyXjl8EfrqFAF1/6lP+FO8cHgzx/ek670u9gIiD8AMDUB+noC6/9yn+jleNbzbjtywsDpUQN1/4RP9Aie6bywvx8w93t0I4WPMc2/MwWpR2cd7ogBSLvzFhOaf/76+4OWL5SfXHyxfnfTLt361/OL6e9cfrHcLuM8DWN/A+nsXoMlbyuYtJOXYecvewKi5L29hIcbIW9rmLbfyJ3jlMl55VF/01Ap/6hP+FC8c/nrsnbfsnXkegBkagDxvaZu33Kqf41XDu3xU3tI2b7lFv8CJfiNv2QQw0ok4gWvOlA5SKG/oYWKRucu37PoBWu9ux77niTj/w2Sp79t5dPvP9WKOTV6yv/i+yVj2DjObrfqrzL57/eH6xxPzh/abH69y3+bsm8/tHRP9D5/gT9Dp5+n73/nd9d+endhkepKm92W/YPnE/Nu+OEnz0OplZHR3Mw7lEThIiTJKIkDeJswsFb6APkKr3Z0pIzwRB6lwtwJAeiIOUiNw7/6+0/pIdbueYc8TcXR25tx7do4WON2BODqxxji1H9nmDAodPgsHywjMuvFn4eRc+4/CwaoFpt3Yo3D0zVE43isU3sWrBibf/YZU2zKHvncewHgPjwHMcohB1fZkCn3v7QcROAoHSyEjKcDtyEb2dCvs9tgKKxiYC8EVI0APNLM90Mz2QDNgD/QMzwfMpAc5BQerEZhJY07B0Ten4Hhf1gu84pjsimo121JcuL+ZoRGoT8HR995+AIFTcLAEwOQaOTi3bWcr6va4HCPWqq0SqdNEtSzP65aJUuZMF7lktc5EK+qkUtW4K+lWA2HPwF2HT5C/hQnlcw3uA1gxA3wXyANSkIiVFvuM/PvLI780I/3+yJvrD2+u6vGciLO61TxwIs79E574VnY9JA2ZhIcMPlZ2YTwixYhYahIxiPautaNEIVlr5+xVHpNyjLfQjpJi11cEKKAj9zTT2j3feU6KMt5CuzMuXXjv0OJF9P6HGHpuBqB6cwGMDlzmQwoe0fmBR02QAcYzWqzYVw+CNbDODvAsZ3TQK1vKqzJVacJ4mpvvpqliOmkrVreZbmSteFKsn/eottSzGE+H74lwxQLEN74tJQSJ6JigtrQ/t8ZaTVskWleTrv96VU+ymzr6XcXGbP40d+E+JMWVcNy9LSUhRkSvGmEpBy4tpwSiMZZn7j0Dj0lRRvSWhBSxCQ7wOHRxJoSL5JyUZDRrmcqzwtmlvUPLF9GFH9Rbphs/kga8JSV4RC94aG9JiRX76kGwhrzl8LOc0UEf5+bhlbfkrlgYb5nFxgLGN763JASJ6Jig3pJ+8zBlQCQ8IHu7T0KMiH43wn36JzQJUUh8p3/zMCXKiL6TkCI2+QEeR8rPtG9Kk5BkNN8Z2DtMyhfRvR/Ud2YbrxK4Y4oUPKL/O7TvpMSKffUgWEO+c/hZzuig+73D97dLhq3vGnEVvG/Wkodos2SXdqRV8MK3Ch6rd7f32HMVvPNe2C+Wv7LTj8vfrO6HWS1XtwXyT/tvvrZ/YPzih7Ymvr6n9cv+Tz7r75d5va6Rvza//nx7Y+tJvwr+850qev+v/l2/i/l7qx/sLbHrdfifrW5GX65uSP/MFt3XZflPTjK7LN/89vWHrvg+RMdXwOJ7iHXwWIkySiJA3vIzlt531/ceoVXu9vZ069+xCndNLOX6d6xG4Kq9fZ0pUl3MCj1A/Hh6pp1Lws7RCidcAG8vg9X2Mli9uYRR8+ACeDQjMOHGL4DPcuVdAI9WC8y4kQvgNd8ugNfe+0/exasG5t1DOHYLc+88gPEeHgOY3vZYAG+0v/0g/Avg0RQykgLcjmxkT7fCdgQ/xQsGJkPwsAfQA81sDzSzPdAM2AM9w/MBU+khFsCjNQJTacQC+G2f8/XAy3qBVxyTXlGtZjueDPc3MzQC8QL4bV+zeQD+BfBoAmByjV0Ab9rOVtSO2Bc4sVZtlbWZTFTHqrZpmRnla1amQjCeqKzI2q5us2bF4x2tB6YvsCN27wJ4EYcJ5XON6wNYMWN7F8gDUpBd4xF6PsBB/0f9iPp1v6v9O5ul7J7xvfmjh+2ft3/xjW+tht4P35XOp/mQNAgSHgT4sNeF8YgUI2IGNGJc7K8AEaKQVIA8h04/JiUZsQBESBE7Cw14GkKcFcq5MuecFGW0CpDMkjPuKwFRAkb06YcYUG6HlZsrlnTguixS8IgOEDwWggwbntFixb58EKyhEtDws5zRQfdmk8u6q5K2YKIr7c2wuWBKt5LJtMik6JpGNOvAjGo2fQUiGRsLGN/4ZpMQJKJjgprNn6yLOx/7S0hfbDdUrizm2m8+fDeVzof5kDQGEh6Dvb0mIUZEVxvhNYfWuhMC0ThOF8djUo4R/SYhRWzKAzyLjJ8VLpBzUpDR3GaWFt7LWUkBIzr1g7rNzc1KOnBLFil4RBd4aLdJiRX76kGwhtzm8LOc0UGvpjarui07rpkUojbO1HjUMk8kE2mlmrQqGy7Xb/KobtM5g2vcZh4bCxjf+G6TECSiY4K6zUMsdF/+y/Jnyx8vf24+f2m/8z/ND784efdZaPU7YZQkPEp7+1FCjIjOOMKP+uc+CVFInGhg9TshyohmlJAiNiMCHoc4K7xrkQhJRnOjodXvlHwRff5BzejmtiUduDmLFDyi/zu0GaXEin31IFhDZnT4Wc7ooFc3Z93fuhev2zzw5SW+ac0iyJnucvrWvR/68hKnL36AlrvbzA5xecnrfpn5gS8v0fbSLSzlyJeXaOXrCLH6Rbx++Kqf1b0lHtFP8KJlvGj4Qp/+yhKP5qd4zfD3Ad/rrlcRurXP0NqpLyrxCH6OFwzv2SNXgfV3lHj0vsDp7VvHy21CGm1jln+RV/CSlYx7ow4Ti8xOvlNZH6D17nbde27M+rnJRb/rjx3dTGQMpCP8lSPmX7L8jT0Ntd+btfq97a6t1YzIZ/1KsY/77Vt/be9C2fzVL3uR31v96AroQ3RAd3MJ5U4spEQZJREp7xFa3u6Qg3ALFlIhcN04fBYltAULqRG4bnzf6RGkul0jsO8WLOG9gwSrcMItWPr+e6lpD/1n2n9ubgLQKrwVC8sKTLHxW7HSXAb2YmHlApNs7F4sdbMXSwX2YmFVA1PtfkOk7cyRuncewHgPjwFMcIiR0nZ/hLr39oMI7MXCUshICnA7spE93Qq7PXTCCgZmRfAkHKArmtmuaNZ3RbO+K5pBu6JneE5gbj3IniysRmBujdmTpW72ZHlf2gu84ph8i2o921nOcL8zQyNQ78lS995+AIE9WVgCYJaNHI3btrMVdXs0jhFr1VZtkVdFl7BGZSkTWcpZmVSS2cUNVaJUqro1j3eg/s3ysAsXAreJroteYEwon2tIH8CKGda7QB6QgkQUsaDj/Y/WA+n+xJXV6oTVaSq/HbyKZPXtwFUkrgA9JA2QhAdo78ExIUZEzS5iEO1fs0CIQrJmwXMa02NSkhGXLBBSxNZNAU8jS2TuHbwTooy2ZiE/y5x479DiRfT2hxhybgeeelPmDtyESQoe0f2BR0uQAcUzWqzYVw+CNbRkYfhZzuigV8sVsqaUPM9Zp8w3hOI1U3nZsrTkSd61Fa91+XJ8G+pe1pBuZnEjggEDHNuH0pJEdE1QI/pjR6lnfdfdptTz8cnyP9nCkrGgr076O/N+Z1zoD5ev1lb1xZ9+41vf+JP2ZPkjAy/nSZIn6eavrP5VfZnK/he+v/x89XeyJLnHzf/y+9p7uT1tLCU8lnt6VlqOiF47wrR6Kj+0KESmNXFuM3pMyzKabaXFiE2egAdi/rtnxXq93q5xpYUZzbnylJ/lzjfoHWLCiAxxQPPaT3X3jmfzKxf7e8TsET3hYf0rMVfsOwjhChtY2POcEXL3HrZLRCJVkbO64IoJ2easkkqxNlVatYpXXdK9HN/DOte6Wg+bxgYDBjiBhyUkieihoB72v7yxmsmY1f9mzOZveltr/OvJ8hePOO8v07Ou9Ff9CqkPPIuXaMklnHx/x0nIEdHPRjhO3zQpLQuJ5UzOMulieUzLMqblJMSITXeAB6Kk56gBWpLR/KYwLc4J+A4xYERnfli7mW7tif9aPWL2iG7w4HaTkiv2/YNwDdpNwPOcEXKv7tYTTVHULWdVar4hcpmxkrcVE7ps0iovGyXrl+PbTeEKhrWbWWwwYIAT2E1CkogeCmo3bx86sJ4IdZ89sJoDtcvrP7UL85n5x2vzp1+uv/XGeViu8DykDY+Eh2d/T0rIEdEZH8aTErIQeVLPeQO0LGN6UkKM2JwIeCDS9OzOKcJzWpTRTGmuzoT7yAFiwIgu/7CmNNuaGP+de8TsEf3gwU0pJVfsCwjhGjSlgOc5I+ReHT3whonx2s6Dnj3AXZzWb/Igp9jlHOfoAafaB3i1uw1t/5MHPrKHDPRF88+Wr11qrcXjf3iO1zzuOQJGp+g3Vyn7mUpvP4elEfE08HXr/akCPcKTHuGJF+HJHggyHgG+cN2eMdATPO0JnnoJnu5BAH8P8P1tv1emJ5n1JDMvyQxPQnz+QC//eS//uVf+8z3kw/v6yP0P9jSCXv2LXv0Lr/oXSPV9O3o5Zuby7HKwlEH90ht9sFxU7vIcSoDXC39rodnrv68vjYk+N8f+9jbvmS+4SG3mE33mQ/KOnvn82Q5LMEq282c4rGwZLzuqa3rqVf10D9Xw92P/rObPZEj19JnMn72wkuH9PS57+TMWRvEbGcv2/COdpuM9ncYmLhnEKLyBh6lFZi3fQu4HeMG7Hfme5+n8w/UHfab6ZD0jv76g/O2s9PEeh+i4k95q616fFf9x+ePlT9Z1gf4/eP23ZyfZSWi1MzJ0uxmE7uQcvEYZpRGp7xFe3+68GdnZOXiJwA3+8JKA//AcvEjgDv+95/qR8nbz/57H54hM+ReWICVOdn6OkZz38zrF6qQKixA6NWcPRGAujT82J5O579ScPeQCk2ncsTlWz+bcnE2oXcLf3UM4MKnuNzS6qX/Ie+chkvf2IAHmOMQQaX2QRS9/53F4j8/ZA0RGgoAbVB/d0xtpjlETVjMwOYILSoDeaNb3RjNwb/RsDzxgYj3AyTl7iAQmVvjROW/0P18PvbUXe4iOSbeohnNTqxvoe2Z4CtoDdN7od7aPwXuEzh4QwJQbOQrvG9GNLMcwHKO3HzCksisawRnXbcqE3TFS6kazrGp5I9KkNj+tkLwj9G+Wh1yMtxr2esfpeRwnFNA1lg9wxYznXSQPaEl2/UjoCQEH+v/DjLbt7g97ds76BqAf9puNV9dQBtfVEZJKOOn+Y15Cjoj1JBFj48C6OkIWknV1zlH+Y1qQMRfVEWLErukBPA0lC/d66XNalNEW1WXcd6kkMWBE132I4eTNoDLfLsLyX+VDzB7RCYLHQJDxwjNirtgXEMIVfJ7PYM9zRsi92unRqSTvmoR1WdIxUeeaqUZrVretSHLelYlYJ4tRzaUzl1hzGb4ZwhEMGOAE5pKQJKKHgprLQ1wv+e4z5r9JkjYiEh6R/U0oIUdE/3sYE0rIQmJCQ5s7CFnG9KGEGLFpEPBAcnHG3XMi57QsoxlR/4WSxIAR3fxhjWixNS5FyIhSskd0hAc3opRcsW8ghGvQiAKe54yQe3ux5NqBeZ3mgZfIek1m+MBztQs61hJZ70IjpF74EkCoS0RfLQldIqv6JbJI3tGXyPa38KT+DhLLIeI54NWYzUJZ3W8I8Zd9seJlvHh4FWa9XFb3W0Hc2p/uoR3+xuA7503Nt783xcMwwzPQL53V/fYPf90OKxyeDSJLd+sFtLrf+OHW/QKpu281L7fJbLRltL5LKS1mCIMn3vDD1CIzm/dWSrxg4IofaGr7+fIzm81WpwK709ir9WrYNxPZgdfV2v/EamXtJyeZPYH4d+YPvFU9ZOR20wvpKlqkRhmlEanvEV4fcKFQxCSNfxUtUiJwsQ987iW4ihYpErjYZ+9JFaS8mGU9gAgGV9EiJU64ijbtL6BM0+26NT2wihaLCEyliFW0eRJYRYuVC8yl0ato9RuraL3XLby7h3BgTt1v9HQzz6TvnYdI3tuDBJjjEOOnm9Vs+t7O4witosWCyEgQcIPqo3t6I80xjMJqBiZH8MQdoDea9b3RDNwbPdsDD5hYD7OKFisSmFijVtHqN1bRet/aiz1Ex6RbVMO5mRMd6HtmeAryVbT63s5jCK2ixUIAU27kULxvRDeyHKNwjF4ruBV5oZuuZnXelkwkbct0V1SsVbJUskpqIdbZzTtA/2Z52IUO/ssobWcVxwkFdA3lA1wxw3kXyQNakogKGHSc/+M3R/mfmmF6f2Ll75YfL/+XXd1w/YPVwPxzMzD/W7uydvnajtV/cf29/mLK3/Zj9M+uv9sfs746Y3116uWvl7/rf+tzu0bXFaqHtKGS8FDtPWim5Igo/EUMrv0rIChZiFZAcBfKY1qUERdAUGLsGowABnRMn5oxfe7s5s9pWUZbAFGkZ4V0Ab5DDBjR/R9iSLodmKbbK2HS0BU/pOwR/SB4HAUZczwj5op9AyFcQwsgIM9zRsh9rCtxQ9dUpsED6F3BgAFOYFAJSSJ6KKhBHWElLmVEJDwi+/tQQo6I/vcwPpSQhciHelfiUrKMaUQJMWLTIOCBBFfiUrKMZkRDK3FJASO6+cMa0e1lMWno8h9S9oiO8OBGlJIr9g2EcA0aUcDznBFy9ytx728N2MhLlrxWMwviZru4Iy1Z8qyxeoAXvNuN7Llk6af2Ph3jEz9e/q831yV9cf3X/cqjX6+W4/7OWEfzrevvW+t4Yn74zWqG83frtbyv+4nN3y0/dsE+xMMKGOxBVhlhNcoojUh9j/D6gIXUCANqn/yvz07cJzN+Fa8UWBOF28vQYiOsSGBNdG/fiJQXU/0ERDC02AgrccrFRrxfbCQ25f00Cy82QiMCk2D8YqM0Uf7FRmi5wCwYu9gozW4WG6XeS2He3UM4MBsewlD3PPfOQyTv7UECTHX7LDYy8nceR2CxERpERoKAG1Qf3dMbaTuan+6hGZgjwWMTQG8063ujGbg3erYHHjCxHmSxEVokMLHGLDba9j9fD721F3uIjkm3qIZzM+wb6HtmeArqxUbbfmf7GAKLjdAQwJQbvdjINKIbWTt6XyD1WsFlo8q6KjlLqzphIutKVoq6ZlkhRS2VlLmsVkjeoXVgugE7vPYvNuJxnFBA1yA8wBUzEHeRPKAliZjkg47QP3pz9H1rjN5XcNbbffqVRP1v9D9zfc/8/8wMgewp+qvfu/zGH3+jKv/yj1yheUgbGgkPzf5jZUKOiLnMQ46pCYlISjueZYuPaVHGrOwQYsTOKwOehyjSM+kdyhOyjFbZSQ2gcgG+QwwY0ekfYiB6Mxzl20oADw1JKdkjekPw6Aky0nhGzBX7BkK4Bis7gOc5I+ReLTEyv9eKMmVpkVVMpPbeXV0krJJJm+murrhcd7Kj2lKn/ba2VMQGAwY4gS0lJInooaC29Mf9GdK/PfnaxVdms5Pl/2f5j28sZ7cm1IX5kBZTwjH3t5iEHBGdKtxiXv+Ne0/BV2lZSMxlcpZw6YJ5TAszpr0kxIhNboAnksozz7UG57Qs49nL3OQi78ohSsKI3vuw/lJs/YgI+UtK9oiu8OD+kpIr9hWEcA36S8DznBFyb8/wWzdor4E88Bl+3AVqvaMMgvJdUN+aoUOf4efU+wCvd7et7X+GX2jV0Gr/42f9N75rtzxef3/52fUP7R5IF5e1hNKe2IelG/vEvjT3doRYAhFPAC/DrM/q88h+sodsGS8bXnhZndLnUf10D9XwtwHf8W4KvG71M7x68pP5PJKf7yEZ3rtH1uZWZ/J5FL9AKu7byEqx7VhGW9rK/ZW3PIjhv00cphaZo4x0b55CCt7tyA+8tLU/XO/V9XffXNj65u3WqyJav7Z1dRv18pOTdH1+3vK320P6Xq9uy1rv63+1/Hz1219c/5X5sT8K4KPlR67IPMRHZjdBkK6DRWqUURqR+h7h9QHX+MAnVPyn7WElAtfpwOdJggtgkSKB63T2nv9AyotZkQOIYHABLFLilAtgi34BrOo/+6Ons/78vSztP7P+s18km4n+U/af/U3X2fZu2TQfWDaLDQwwwWKWzeYisG4WqxeYYqPXzeZvrJv13vv07h7Cgal2vwHTzURSfu88RPLeHiTA1IgYON2sX8vv7TyO0LpZLIiMBAE3qD66pzfSHGMprGZgTgXPzAE6sVnfic36TmzWd2KzvhOb9Z3YrO/EZn0nNus7sVnfic36TmwG7sSe7REUYBY/zGpbrEhgFo9abZu/sdrW+65f7CE6JrejmtvNVOlAjzXDU5Cvts3v7TyG0GpbLAQwU0eO6PtGdCPLMaTH6LWC265sMl52rKuqhgmeZaxMq4IlNdeqzkTL+boz8472v1kedlkDDx3tV8RxQgFd8wIBrpi5ARfJA1qSiMIYdNLgH80g/ksz5t/eTvPd9al9b5zI3//BalesvbTmjzan7fcnAP56fQr/F8vfLj/rD/7r/zTN7st7aZYk9zLp9qEPaWMl4bHaf4hOyLFrOQIcBxnKE6KQLI0wQ37pYnlMyzLmyghCjNiyLOCBCJmcpe7VKue0MOMtjeDyTDpng98hJozIAIcYy96MaLfX4aWh6w1J2SN6QvAADDLseEbMFfsOQriCz/MZ7HnOCLl7j9qkTZo2UrNKdpoJu1ZXaWGPYjG+N0myqhv9dD8eOt1PxQYDBjiBRyUkieihoB71R8vfG2v56vo7zPyj3xzWL73N7wmvsSQElHDA/Y0lIUdEdwo3lqFFt4QsJM4y8Zzg+5iWZUxnSYgRm9UAD4Rn6ZnMnM/knBZmNGeZBQ7ro+SL6LUP6yvV1oeokK+kZI/oCA/uKym5Yt9ACNegrwQ8zxkhd+8rddmVRdnULMsTYb7bKabSjDOeaZGJXEhVrP3WqL7SOWC0vlLHBgMGOIGvJCSJ6KGgvvJ/XH+/X637ZW8n+X15z51cHtKSSTjZ/oaSkCOiHz2MoSRkITGU7t00j2lJxrSThBixyQzwONJM+e8gIUQZzUwmZ1q6+N4h5ovoqg9rJvXWfITuxyRlj+gED24mKbli3z8I16CZBDzPGSF3byaLSucy4S2TSlnjqRSrii43PyZ1WZZ5npXty/HNpHAF4yt2ZVBsMGCA45tJSpKIHgpsJpdfLj/u5ydfra8gWX7aHxDwG/Pbn/Z33n22fH1y/TfmT79YfnL/xPyNny//YfmL5T8vf7L88eowgV9y5yDhIW00JDwaextQSo6IvhduQAPXj1CykBjQ5Mx7igAly4gWlBIjNgUCHkgqk7NEOJ/JOS3MaCZUSs869HeIASP6+IO60Gx7cVoWugiPlD2iJzy0CyXlin0FIVxDLhTyPGeE3L0LFXldi7LSTPIkZ0JUCauSrGEFr8tMNLWQefVyfBfq7LmsCw1fxuIIBgxwAhdKSBLRQ0Fd6L/Y65lthfxm/eZb2zXtEVYrq+k4V7Uvqif3ssIVi4e0sZDwWOzvQQk5InpeuAcNTIJSslB5UBfKY1qUMS0oIUZs/gM8j+BVzJQs4znQs9xrQCn5Irr3wxrQ7YVpWegCPFL2iG7w4AaUkiv2BYRwDRpQwPOcEXKv1mpynddccHthc80ET1pW5TJldadaVaZJlxXi5fgGNHcFwxrQLDYYMMAJDCghSUQPBTWgvzCW8pUxoWELetKfTvJ781vf7zcbfdKfL2J3IO3hTgkDJeGB2t+dEnJEdMuHcaeELCTulLt7lMe0KGO6U0KM2OQIeB6pFKajz1ww57Qwo9nTVJ5prz+lBIzo/Q/rT7OtnwndLEfKHtERHtyfUnLFvoIQrkF/CnieM0Lu3p8mbVVUdZexsk4VE1XTMtXynPG6rkTdSKWSdXsf1Z86zYr1pzw2GDDACfwpIUlEDwX1px/dnIt36xw78+P1h8vP7VZ2vAslDIeEh2N/F0rIEdH5HsaFErKQuFDh3oP4mBZlTBdKiBGbAgHPI1VJciaFC+acFmY0F5qfuc+geYeYL6KLP6wJ3d49lIXukiJlj+gHD25CKbli30AI16AJBTzPGSH3+tAlnudNXrE0td9N89r8rVr21rU1v9eqbN3eRzWhyhUMa0JFbDBggBOYUEKSiB4KakJ/Yg9Ttic1nyw/Nhb08+Vruw/p+u+v/9b8/OHJH9hDmF+ZP/jS2FG79f3jf9P7UdlfbOoKwUPaEEh4CPY3noQcER0u3HgOXmVKSURiP03vIV0sj2lZxvSfhBix2Q/wQCSXZ8p9GME5Lcxo/jOw8Z2UL6J3P6z/3N5NlIXumiJlj+gOD+4/Kbli30AI16D/BDzPGSF37z9lW2VpIQumGjtr2nQNK9tOs6ooC1W1bavT5uX4/lO7gmH9p4wNBgxwAv9JSBLRQ0H95z9d//363tK/O1n+ut+Q9Jvlp9d/t5r1/HV/6cevBo5YokSWcOT9/SYhR0QHC/eboYlOQhYSp+ktthOCjGkzCTFikxzgaWSy8Fw8fU7LMprLTAKldkq+iD78sC5Tbl2JDLlMSvaITvDgLpOSK/YFhHANukzA85wRcvcuM+9UkndNwrossQcw5dr8La1Z3bYiyXlXJpMc25k632xrM/PYaMAIJ7CZhCQRXRTUZv5jf7rS7/sS+mpLvP3ReEtbfv/O9XeXH2/Pl//tyfInyx8tf7H85fKflz81//vZ+pT5d58xmZ4sf+SKyEPaiEh4RPZ3oYQcER0w3IWGtsUTspC40MR9LcVjWpQxfSghRmwaBDwPkZ0p5/qac1qU0WyoUoHZTkrAiE7+sD403/qW0KVopOwR3eDBfSglV+wLCOEa9KGA5zkj5F7tieeqS3ilWJIJyUQhclZ2vGJaNFrwIk8qXr2cwIf67jharxmMiAaMcAIfSkgS0UVBfej2nE9bV//CfvQGtL/n+PPt2Z/u5/aQllbCaff3mIQcEZ0r3GOGZjoJWUg85vpudofFJCQZ02ISYsRmOMDjyAVP3KeXnNOyjOYxA4d/kvJF9N+HtZjbG22y0A1FpOwRveDBLSYlV+wLCOEatJiA5zkj5Db/9+/XPvNl2ET+RVt/6xt/9qeOYCA8pHBxWvMYPjE/3+XcXlwKFhvjC3Oj1Kv2AV7tbkMLhBbo/X6x/LifgXx1/YN+6vGz5ccuzdbmqT88xyu/1e/5pe/X7a0vts/6y+w59/ZzWA4RzwG/tNeKf9KLf+IV/2QP8TJePPyyXqP9aa/9qVf70z20w9s+vo9dXyie9ZeIexhmeIZbVz0PMMQ1nOe98Ode4c/3EA7v078V3Whe9LpfeHW/QOp+o8O08v9dKEd5rqvGJCjvHc6ZDkIob/BhWlH56Uy75T7Ay93t6H2hBSaof+lvT/7YHoayOTfabju1+wH+uj8V5bcu/Q/x+nc7eG+4++mGP/rGX0Dah0vjv8VrlFEakfoe4fXtGn2PvsNMdSA17k5jeDRGTGGcJe6TfB/jRe7OUHhE7j07gZS3m5M98qCzDs6FsOd4ebcmEzz6oiYSbuWw868+urh4erEemq39J096/5n2n2Z09vLl/6MHsUO1+4kzz72zBygwn21Bvc7iVqNO8sxzQPXX9tALzGlbvZDn0MfvdPUUvraJtUv4u3sIB2a3/cYwN5M2+t55iOS9PUiAeQ4xilnJ74Xf23kcPpAne4DISBBwg+qje3ojzTGYwWoGJkjwLBigU5r1ndKs75Rm4E7p2R6QwAz7H6I6JJfIr+8hEphh/wO00Tx7oxf6eujdvdhDdEzeRTWfm2nGgR5ohqe4NRoOUezT+2wfgw/i+R4QwMwbOSzuG9GNLMeIGKO3HzrUMpNNqlnLuT05KhWszLqWmX9jlZS6kGktV0jewfI3y0OuChB2TYCL8iu2w4qjhOK5htUBqpihtYvkAS1JREkJOur+aDvEtjvx/2611pQru79+9evlz/olAv/LjMztYoHN1vz1YP13m7+ikiRNWHryB8ufLv9x+bN/s/7L/9AvcP3ear755ttpllz/IHe7zYe0MZTwGMJH1bfC2J+X9ZnB7g93Xf72/on558f9DvntSt/7ujBRyBLzoUR/osH9k3+7jv39/kCE6++d2bhqlrkC9Yg2UBE1vIMM7ylZaFYyuEAe04KMuJCBEmPX1gQwoFMK3IVxTosx4hoG79VRpHwRCecQA+HtcJhvrxrioaujSNkj+j/w6A0yxnlGzBX77kG4htYwQJ7njJB7VSJKZKFLXTMzJK6YaMvKfLeqmRBFnZVd25T1+pmPaIidmd0a4vAlBo5QwPAmMMSEJBH9016GeO3CTgbtrSsGD2ljIOExgBtaF8cjWo6I/vYwfpOQZVy/SQgypt8kxIjNeYCn4fWbhBhH4Tcp+SL688P6ze3NQjx0UxQpe0T/d3C/SckV++5BuAb9JuB5zgi5e79ZpWnRVXXKUq4zJqQUrFJlw6RQNS/TUtX5+n0e0W86uy3rN7PYUMDwJvCbhCQR/dNefpMnJ2/MwP5iO9Vq10E5JmP7r5185Xx2zhOxdaz3Mv8EK2GMJDxGcD96cnuG9fcG/bv9xVq/X8+n2mnl5PoH5nM9mbozl7qepObmNz65/sBugeuPnjX/0rdXnr0+UXL1AM76iVz7je+cmf/yl65wPqINZ0RaOIwtJmQZ1xYTgoxpiwkxYlMz4Gl4bTEhxlHYYkq+iLRzWFu8vdCIhy6oImWP6P8ObospuWLfPQjXoC0GPM8ZIXe/leyNBj3qan3vTCsP0Ypkl3aU1fop9y7Xx+rd7UQoluv/zl53ev0966jsb/zefnzSf+n39lh/F9FDPJGAER1kAT9Wo4zSCNC3/BfXyWH9MGD5qTHDn1mfbH78Xv+l9R/YJ/Px6gaFly//9KL8f5V/fJKmdqBgHHOy9cfL/3P5DyK3v2WM8n3zTfNv7B+peY6pybKr75v/qvHU1z/sNXzvZH2A7gfu/RmP8KEDLp2Eu97BCwqwSoHrHyM8bWCHAVYkcP3j3n4VKS9mpSMggoX3/FaswCn3GIh+d4HcLOTlPLy7AI0IzL+I3QXc552/todcYAqO3VzA+c3mAu69ROndPYQDc/EhzHzPc+88RPLeHiTAHLzP5gIjf+dxBDYXoEFkJAi4QfXRPb2RtqP56R6agRkSPC4C9EazvjeagXujZ3vgAdPqQbYVoEUC02rMtoJt//P10Ft7sYfomGSLajg3Q86BvmeGp6DeVrDtd7aPIbCtAA0BTLnR2wpMI7qRtaP3BVKvFZzkOs/KXLBOFzkTulZMJUnFEp0mTVopUetqheQd1QemOnAje/+2AhFHCcVzjf8DVDFzAC6SB7Qku24k9HyAswP/qR+Ffnr999ffWU8D9JMDdlH89fftQLW/Z3ozNfDBqmaV8ZPrH5xkuf1MNyUYVzwe0sZDwuMBH7e7OB7RckRMncIH0aHSESHLuKUjQpAxS0eEGLHT14CnERiyE4IcRfGIki+idz/EePNm1Lm9CI6HLvYjZY/oAcGDJMiA4hkxV+zbB+EaLB4BnueMkHu1hr+RWcF5yWRhviZ01jHdJJKlKslkk3VtZ28HHdl9Orst6z5lbChgeBO4T0KSiP4J6j7/1S7YsWWSvhT1HWs/147zVze+dFugCjpTV0Ae0gZEwgOyv/0k5IjofOH209a3zLDAPrNX5ol5rSgh17hWlBBkTCtKiBGbDAFPI2BFCUGOwopS8kV09Ye1otvb4njo9j9S9oje8OBWlJIr9u2DcA1aUcDznBFyr4/E7v/P/Ev+n99omvZPHxqb9ax3WTYedaISXfOOlVVdMiHqilWiMT+2bdXUnaxksjtNai8rfCuU7Z+02wC9HcnVfxH/fthKzlw74zZ3n8Bq539vxwtG2fvV3fYPgoPP2luihZtoQUS06wNARPApfAP0la+4ib7yFQKkNyybv0n6jwM+SJNMk/tz5X6f5zrwMmfaf6LxbsMDIUQ2PKN74dG9wOrebV4g3ZHNy+g2bckt3DQ+hPI3xqbTtaL0/ryQ7laUho4YyHQxbTNK7y88whdo4aO0o9S0I49y28oQ0o+iIXm6ojS0bzDTtxZIj9uIPP0QWvQoDcjXB6FUW9li6rbjPuN+nmZBID1t23GLXqBFj9J23KJto0KoPop+R3jaTmjRBk9uDWjGbTtu0Qu06FHajlu0bVQI1UfR78j788wYoKy4P+eZ+Z/5pzD/FOaf0vxTqvvznJv/eYZ/dkVnADydto3J+wsDtzBwCwO3MHALA7cwcAsDtzBwCwO38MAt0HCjtEVpTFRmnZTB+8pXDJ/5sL8S9lfC/kraXxnIr3zFUJoP3/AQxdlP56w4Le5bG7Oy3XqTZ5naih48MemZ6HmWyvU5oWfefWrvry+S9DFy77MELr5+AwXeSjcLBof1X6L1i2j9cOUXAOVXaOUyRjm+H1yvVgagzNEou73dMEpsI3oO0L9A6weurcb0Ziaopxtht3smjGCruMyzNhVpwbTICyZEw5lKy4zptGzLlMu80bdmryKK5IfpuDbd1+oucPPwgh1YHhcKaAycr9og+v6vWz7YXOdkyCvbXpYi47xjdc5TJnjesVJ2FWt5pvKO28su+dE0kQLURIrYeMFiMFUTKQBNhAp51USySradqFmS55KlaWvXGjWaJYlMZK5UquWtwd9kTUSBmkjoxjx3vEAxmKqJKEAToUJeJZqy6ao2L1lZpZqJNKtYKaqc5UJWedVpnRbiaJqIBjWR0ES+u9cFxWCqJqIBTYQKuW8iXV3nXVHVTBV1bVcspqwSZc26vMyysqqUKtSxNJEsgTSRLDRF74wXLAYTNZEsGW4iZMh2dcD99e7kKQfRWToYhPez0PQ6T8RuEMYcRAP0X6L1i2j9cOUXAOVXaOW7b9PwyG2PRjQDoMzRKCMMogH6F2j9lIPoLD3dCLs1iEYJtoqVEjpXQrBStYnpwXjLyk7bpSBdmsq2TJK2fnksiSsDJa5QjccRCmgMpkpc2WBznZMh3zn7m3FQEwmXchzxgsVgqibCAU2ECvnu2V8BaiIiNl6wGEzVRASgiVAh37mpuEyCmoiMjRcsBlM1keHiwpwMeZVo0kzrRtaszEvFhCwUU2naMl3WedWKTJtGdTRNBDShn4Vnt129LigGUzURwIQ+GfLmqND1E7eWY9Kx9PDM9ftZeObav9J3jLH0sP5LtH4RrR+u/AKg/AqtfPelGh7A7dGIZgCUORpljLH0sP4FWj/pWLo43Qi7PZbGCLaKE56JvDUmKGuKjJmOy9ghnies5Hku80RqXumXx5K/QKWkLFxXuRUKaAymyl+AUhIZ8mqglDSF6sxoW6d6W3Zq06OsNmagUlLwNnJnvGAxmKqJAEpJZMirJpI1IqvahlWFzux3tf1ueZRNhINKScFLPN3xAsVgoibCAaUkMuQ7t2Zhfd3WUBMJz1874gWLwVRNZLjGMCdDtm1kwoERH56wfj98n4Twr7oeYWAE0H+J1i+i9cOVXwCUX6GV775Ew258j0Y0A6DM0SgjDIwA+hdo/ZQDI56dboTdGhihBN+1iT0OqiANHJZ7KxTQGEyVrwAVJDLkO1dk5KAK0sCxd654gWIwVRMBVJDIkO9ckZGDKkgDx9E44gWLwVRNBFBBIkO+czNwHFRB4qFyijNesBhM1UQAFSQy5KkHRsOT5e/z0NxzIbJd9lEHRsP6L9H6RbR+uPILgPIrtPLdl2jYje/RiGYAlDkaZYyB0bD+BVo/6cCoON0Iuz0wwgi+c/kKVDHiofKJIxTQGEyVrwAVIzLkuzcwAlWMeKh84owXLAZTNRFAxYgM+c4NjASoYiRC5RNnvGAxmKiJCEDFiAz5zs3ACVDFSITKJ+5XChSDqZoIoGJEhjzxwEgMT5a/L8Jzz5Oe7QLQf4nWL6L1w5VfAJRfoZXvvkTDbnyPRjQDoMzRKCMMjAD6F2j9lAMjkZ1uhN0aGKEE37l8BaoYiXD5xLX/HBSDqfIVoGJEhnznBkYCVDESIjpeoBhM1UQAFSMy5Ls3MAJVjISMjRcsBlM1EUDFiAz5zs3ACVDFSITLJ454wWIwVRMBVIzIkKceGA1Plr8vwnPPk57XAdB/idYvovXDlV8AlF+hle++RMNufI9GNAOgzNEoYwyMhvUv0PpJB0bF6UbY7YERRvCdy1egipEIl08cG0ZhMZgqXwEqRmTId26PkQBVjES4fOI6mQAUg6maCKBiRIZ85/YYSVDFSIbLJ654gWIwURORgIoRGfKdm4GToIqRDJdP8CcTTNREABUjMuSJB0ZyeLL8fRmee5a77GMOjAD6L9H6RbR+uPILgPIrtPLdl2jYje/RiGYAlDkaZYSBEUD/Aq2fcmAks9ONsFsDI5Rgq1jJLtecS1ZUKmWi5ibLGV/MuirJ21Zl5v+tmY4gX4EqRjJcPrkVCmgMpspXgIoRGfKdO4JMgipGUsTGCxaDqZoIoGJEhnzniooSVDGSMjZesBhM1UQAFSMy5DtXVJSgipEMl08c8YLFYKomAqgYkSHfuUlaCbp2Robnqx3xgsVgqiYyXFOYkyF/e3UbgO0kpjzAUA5PVL8vw4dh+a+YHmMMPaz/Eq1fROuHK78AKL9CK999mYYHbns0ohkAZY5GGWMMPax/gdZPOoZWpxtht8fQGMG9++204LxuWJtmhXHKtR1Mmf6sqKqklXWVq+54xtCgypEMlVEcoYDGYKq8BagckSGvxtCqKSXPa5YUuRlMpUnJKiVbplSXNCop2zY9GmuTgypHefioNke8YDGYqInkgMoRGfKqF6nrtkxq84e6KplolRlvC1UyKcq8aUWVcn40vUgOqhzl4aPaXK8UKAZTNRFA5YgMuW8iaambrDYtSWW8M06ZS2YG3oq1ukjSpmoKKdqjaSIZqImE5q2d8YLFYKomMlxbmJMhf3t90vt6EGFvIJ9yoJQPT1y/n4evV9G7sRhzoATQf4nWL6L1w5VfAJRfoZXvvlTD7nyPRjQDoMzRKCMMlAD6F2j9lAOlnJ9uhN0aKKEEW8V51uRSZinrmqJiIimF6dJUboxRJ3VaVUKl3ctjyV+gSlIu4kIBjcFU+QtQSSJD7ptIXXKdJ13JyjSvtsvxsqNcYpeDKkm5jI0XLAZTNRFAJYkMuW8iOqtqLXXNeKbb7XnOx7kKMwdVkvI8Nl6wGEzVRACVJDLk1XSLaUq8TgWr80zY7xb2u+o4mwiokpSHyirOeMFiMFUTAVSSyJDf7EXaO9GLgHaE5OH5a/8rNRCDqZrIcI1hToY88ULdfHjC+v08NGFdiElvSQPov0TrF9H64covAMqv0Mp3X6LhAdsejWgGQJmjUcYYOw/rX6D1k46d9elG2O2xM0bwXctXBaiCVIQ34jhucoHFYKJ8VQAqSGTId871FqAKUhHeiOO67AcUg6maCKCCRIZ858bOBaiCVGSx8YLFYKomAqggkSHfuRm4ArQjpAhvj3DECxaDqZrIcE1hToZ85+bxC9A8vl2nHhcvWAymaiKAeXwy5L4O/e1VS7m1MWg3Fn/R1t/6xp/9KUEoZi/e+4N5kXvgZQCep8kuvHfcA9IPH/pY0QuP6AVa9O5gByQaPN6xmr/yFY9o8wcY1UfRdgpP2wlOXafwC/RA+mPbjlv0Ai16lLbjFm0bFUK1lZ1O3XaUp+0E57TTbNq24xa9QIsepe24RdtGhVBtZcup2472tJ3gZHcKP4YZpD+27bhFL9CiR2k7btG2USFUv9HvWLM75dq7Ynjq9P0iNBPJ00kP+gDov0TrF9H64covAMqv0MpljHJ8L7QZRAyjzNEou33SMEpsI3oO0L9A66esHxT6dCPsds+EEWwVK91lnGtpVw23TLSyYjrNzQhON0lTVU3L+S3TNNWYXYHqByq4HeN2KKAxmGjMrgD1AzLk1YCLF6ouUsnSqk7N+L6TTDWJZqksdZq1iah1czRNBFQ/UMHtGK54wWIwVRMB1A/IkLfTOscwNlf8/rwQ0hOC0Pw4T+FFbRAEPC/1RtkoX/iUL9DKx3DLRrnJPx7p5o8x2o9hrK7E/blU0jSozNegggveU/hWbBBJbIMS9xdW/sInf4GWP0qrEvft1mtp25YHwDY9BMFRtC3TrHhiPwp1fy5WTc3Xc4sgpJq2lZkGZkEWFmQhVo3OY6rRIKO0N9vSLIm9f1aZT7FugW4Y20ARNEfR9vL781SaZpfJxHxo4Wl2MsgH3z4Fwoltdvn9hWVYWIaFj2GBZhilxeWmfVmIr3zFUphPD4ZtnAiOo2hrhWlrWWY+uP2V9CXSPMSXTVt2MwwLy7CwDAsfwwLNMEpbK2xbMxDmk/e/9mDYZongOIq2Zro0bXo0bcYAWpvWlpismqaJ/fCUe1WwFpBNW7IzPAvDszA8C8OzsDwLy7Pw8SzQPKO0QdvTadvRaTtiMEimGSY2yVoo++krFaOw3hiO2n9MOe2uhrcsvK+CpYVs0htZAfov0fpFtH648guA8iu0</t>
  </si>
  <si>
    <t>chmjHN+5bSZ5hlHmaJTd/mwYJbYRPQfoX6D1U067K3W6EXa7Z8II7pNlq+usySQrk6JkIuGCqTxJWJYkeZvWqtTiaA5PVqCzwVSwAnE7FNAYTDWnOlwlmpMhb45sWfeNUx/ZoodLEO/rYAkim7RsDNB/idZPmr8Ayq/QyndfquFOc49GNAOgzNEoI+QvgP4FWj9l/tLJ6UbYrfyFEmwV50mRqEJlTOSi2d59VBzlbgANqgnqYIHsdiigMZgof2lATZAMuW8ihcyrqipqxotWHPmeIg3aU6SDpSxXvGAxmKqJAPYUkSFvLM4a2/5jUoszvHnmfR2sNmWTHt8N0H+J1k9rcYaVX6GV775Uw3l1j0Y0A6DM0ShjWJxh/Qu0flKLw083wm5bHIzg3uJIWVZpnbNK1JIJ0XRMpWbUJlOeNUI3aaGO5mYSDdrNpkVcKKAxmCp/AXazkSH3TUSkXZEUlWaF3V0t0iQ1w/kuY0XZZbrJZSe79miaCOhUOi1j4wWLwVRNBHAqHRnyatdIp+pGGf/DRceZyFTBKt4Yx1w1WVqmTZokRzPRp0Gn0uk8Nl6wGEzVRACn0pEh902karg9q8F8oxWCCc5TVkrVMi1VyqtKt5k6noES6FQ6HS7YOeIFi8FUTQRwKh0Z8irRlInWuelndNmYpFRnCVNtXrG2443MyjTNq+ZomgjoVDodrpy4el1QDKZqIsPVrTkZ8rdXV2DZEcKkY+jhksn7Olwy8a8BHGMMPaz/Eq1fROuHK78AKL9CK999mYYHbns0ohkAZY5GGWMMPax/gdZPOobWpxtht8fQGMF3zdoYSwZJXOZrccGARmGizGV4BlvsnA76zk21mNEerJmEiyuOiMGiMFkzARSU6KDv3Fg6TUAlJfO12IjBojBZMwEUleig79ysXJqAjqpLk/AstiNisChM1kyGSw1zOuj1gCk1SW3SEVOaDE9hm2cvgmGY9DYsCMElnkBEE8C1X0C0X+G1775Vw2Z9j6Y0g8DM8TAjjJwgBAs8AeXYyag63Uq7NXrCab57mQxUYDJfiwsGNAqTZTJAiYkO+g76YlCRyXwtNmKwKEzWTABlJjroOzgZAyo0ma/FRgwWhcmaCaDURAd952pNaQIqNpmvxUYMFoXJmgmg3EQHfQfn7EBbmMzXYiMGi8JkzWS4GDGng7btJPj4h0dze9A/S9Phie330zR89cqki3ohBJd4AhFNANd+AdF+hde++zINj+b2aEozCMwcDzPG4BpAsMATkA6u0+R0K+324Bql+c4lsBRWdErDtwThl7u63rlB+AO8d5CiExn03bPDKazolIbqL86IwaIwWTOBFJ3IoO/e4DqFFZ3SUP3FGTFYFCZrJpCiExn03ZuqS0G7SszXYiMGi8JkzWS4DjGng757E/8pbOI/lbERg0VhsmYCmfgng96UsM3gfdoSdjo8sW2efXBimye7YRh3lD1McIknENEEcO0XEO1XeO27b9XwsG6PpjSDwMzxMKOMsocJFngC2lF2frqV5hhlYzTfPV8MKzqlwfrL7WBAozBZJoMUncig7+AoG1Z0SoP1F1fEYFGYrJlAik5k0Hdwzg5WdEqD9RdXxGBRmKyZQIpOZNB3b/iUwbadZMEdGM4XCxSFqZpJNlyQmNNB373JmAxWAciCOzBcEYNFYbJmAqkAkEH3p1T16LvtYDcUoBOzUZHoDzdPM25P0u+P07dnm/PUftjf454z9dMsNN9tzNhuULwDJRAafKzUH25ueRaWZ2F5FpZnYXkWPp4Fnmd32ATiAY+cVoebWx77uTpnvz/a3Ciyn/3ve6D6M/kRVBbrSK4UNeCDL6jplYI7Ofikp5tDCC7xBCKaAK79AqL9Cq9dxmjH93Dbvn4YZo6HGWP+B0CwwBOQzv9k/HQrzdFNYTT38z9Zm8lEdaxqm5aJItWsTIVgPFFZkbVd3WbNy6PxWLCCl32nY4IBjcJkHgtS8CKD7psJl3VX2ZNkRVcaP6b7q0hbaUZ3RSZF1zSi0cfTTGAFL/so4yIGi8JkzQRS8CKDXvUmVd2WHddMClGbJmUaV5kn0ozzKtWkVdlwmRxPM4HtdMnCU+uuFwsUhcmayXANZE4H/e31ucLrpz711QlmRDAYDdMEwnPrk16eACG4xBOIaAK49guI9iu89t2Xa9iP7dGUZhCYOR5mFHs8TLDAE9Da4+J0K81hjzGa+4KGymRaNwWTjZ3VTjvNVF72c5a8UFoXFW9eHk1Cg9W9snAJyHWtACgKkyU0SN2LDPrbx3UXUJoNl3dMEwiXd6bdVQMguMQTECe0Ye1XeO27L9dwD7pHU5pBYOZ4mFES2jDBAk9Am9D06VaaI6FhNFvRKteqzNKK6aJTTDSJsel1nrEuaQqRZR3PmnUrO4KExmGlVx6uQjoWccKiMFVC45DSKxn01NtC+XBF0Tzy8J6iSc+phRBc4gloExhA+xVe++7LNNxj7tGUZhCYOR5mjAQGIFjgCUgTGE9Pt9JuJzCU5ruXwDJYAgsVmR3BgEZhsgQG2e9HBj15AhsuMppHHt7GNu2hgQCCSzwBcQIb1n6F1777Mg33mHs0pRkEZo6HGSWBDRMs8AS0CcxW3Lmv4o7SbEVLURW5bBuWclGaXqyoWZmVJTN/T7Uya1VWH8+qRg6ruHMRFwxoFCZLYJCKOxn0eu+gbQWTTiXy4YKyefQyEAXOJx6JDRNc4gmIE9mw9iu89t2Xarjn3KMpzSAwczzMKIlsmGCBJ6BNZPJ0K82RyDCarehKa5nohLPErhoSSmmmCpmZ3qzgSZ2Y/591L48mkcEWe/A8LhjQKEyWyCCLPcigt8vzbxma3VCA1nyjIrFanm8g5qmw6/GF/ZVMfaEIF4rhXhoEBO+FVovyDcXCUiwsxcJHscBTjLIU31CYT9EvvBf9rz0g9rsYEouyXn4/eTmWDxenTa8TLE4L/9aJUTzUMMElnoDYQw1rv8JrlzHa8T3Yti8fhpnjYUbxUMMECzwBrYdSp1tpjm4Ko7kXrctKJyaRykrYxbVlwVRVZkyJPM9UIs0YsX15NB4KtmGa67hgQKMwmYcaXkQwp4Pum0nSdi1XmWS5lDUTXWu+K9uWJXVeZ7rpKt6kR9NMBKxqL4IFbFfEYFGYqpkISNWeDHrVm0jZZlUrma6rlIlK2tbUZKZxmX91ptJa6eM5fkHANkyL4N5h54sFisJkzWS4ojung14tau1UkndNwros6ZioczN6a7RmdduKJOddmYjieJoJrIQqQtVEZ8RgUZismUBKqGTQU5dQxXDVyDzyYAVG3jpVYNRRE4DgEk8gogng2i8g2q/w2ndfpmGbvkdTmkFg5niYMUZNAIIFnoB01CRsCVX4SqgozXcvgcFKqELEBQMahckSGKSESgZ9B+0wbNOykLERg0VhsmYyXFab00Gv52BUmhRSsTrNNBOqa1nJZcJknRVlylWus+PZtCxgdSyRR0cMFIXJmgmkjkUGffem6gTspFQRKq94IgaJwmTNZHgD65wO+tj2tovh6XbTBMJT19Me/QQguMQTiGgCuPYLiPYrvPbdl2vYtu/RlGYQmDkeZpRR1DDBAk9AO4qytSfhqz2hNPeiE1HKutask4ViohUd00ljjwOqyzJNdKfz5uXRJDRY7UmEyzCOc0tgUZgsoUFqT2TQq8N6c8nNoMt8jafGIxlTZEZcSc2KppON5qps1fHYYwmrPclwGcYRMVgUpmomElJ7IoPe+J61I5jc98jhEotpAuESy7Rn+gAILvEEtL4HoP0Kr3335RpOtHs0pRkEZo6HGcP3AAgWeAJS3yPtDlLp20GK0mxFV22RV0WXsEZlKRNZylmZVJLZg+yqRKlUdcezmELCyp8yXAl0HG8Di8JkCQ1S/iSD7ptJq4siUVqzXNYmA2a8YmWZJ2b437VKCZP7mu54mgnsxkgZPCbWFTFYFCZrJsOlsTkddN9MmqrOmjTNWaXrgokyM1ZayIx15t9faZ7XmSqPp5nAalFSxEYMFoXJmgmkFkUGvd0FIXbbwW4oQMvtUZFY7YKQuY9dBtnzXfZxtz14ZC/wskfZ5+CRbf8Eo9sKP5ZdDXK4HGN6kTxIOe3OUADBJZ5ARBPAtV9AtF/htcsY7fgeads3D8PM8TCjjLCGCRZ4AtoRlr1Uci3N0U1hNFvRsmhqLnnB8syeAF3b6ntapizPVSt0VebNEZ0WL2GlUhmqGjqCAY3CZJ4IUiolg155op59tyHsxgKUm1GhWJsie1+TMh9ZlpgPwX2xCNdZJt4aKu0tTYZiYSkWPooFnmIcy9TfzKTsp+Uwnx4Q+10MyRsmaroWl5t2luZ2M3JuLwwr7F1hhbQfdm+ysj8q361hMljriVipCoKMbYWGbGHJFpZsYckWlmxhyRaWbOEjW+DJRmmZuW2NFs1+9reIFf39YYbOfvbbmFX/Ox7AvnUjCN/oIye3/flwmel986UgZeZ9jmPYfgDBJZ5ARBPAtV9AtF/htcsY7fgecGM/ADBzPMwYth9AsMATkNr+PDndSrvdTaE0W9E5F0mnNWcqEQ0TMi/t7HrLeJUlWlQNL7rjsf05bPthHqwy3Q4GNApT2f58uBw4p4Nen+Cqsrpo7I2uRcJE3nZM16JiXHO78qQseXs8y/JzWP0tD5aiXBGDRWGyZgKpv5FBH9uCkny4zGSaQLDMJMVuNMb1PcMEl3gCYt8zrP0Kr3335RpOtHs0pRkEZo6HGcX3DBMs8AS0vsduR8x92xFRmq3oKpE6TVTL8rxumShlznSRS1brTLSiTipVrbGOIaHBSsC5iAsGNAqTJTRICZgMetVMeFWmKk0YT3Pz3TRVTCdtxeo2042sFU+K/HiaCWw7Yi6jIwaKwmTNBLIdkQz6Dtpj2HbEPI+NGCwKkzWT4ZLfnA56fT60fejT2uLhEpJ59MESkpx2nTWA4BJPIKIJ4NovINqv8Np3X6phH7ZHU5pBYOZ4mFFs8TDBAk9Aa4vt3alraQ5bjNF896YDYXen5sGi4+1gQKMwWSIb3hU5p4O+g7YYtg0x17ERg0VhsmYC2YZIBn33zvwpYNsQi3ClxfVigaIwVTMphkticzrobx/JtSnFcInFPPpwicW/dHkMWwwguMQTiGgCuPYLiPYrvPbdl2rYh+3RlGYQmDkeZgxbDCBY4AlIbXFhtx8Wvu2HKM13bra4gJU/i3Al8FYwoFGYLJFByp9k0HfQ78C2HxbhCosjYrAoTNZMhkthczrouzd6KmC1p0LERgwWhcmaCaT2RAa9WUyxtl2TL6YohksspgnIYDSm3TsGILjEE4hoArj2C4j2K7z23Zdr2I/t0ZRmEJg5HmYUezxMsMAT0Npje6vgWprDHmM09wlNVY1s2paVVZsyIXTJVF5XrGwK1UhZNU3XvDyahAYrf9p+OCYY0ChMltAg5U8y6NUmnrQr6qbLWVpnGUvT1nikpC1YkshE5kqlWmbH00xgWwyLcKXFETFYFCZrJsMlsTkd9Mb3rMEnr5YXw6UW0wSCpZbcvwlqFN8zTHCJJyD2PcPar/Dad1+u4US7R1OaQWDmeJhRfM8wwQJPQOt77Gmshe80VpRmK7qWbaMTpVnVSslE1Soz6K84S7pM5WXWVFW5bmXHkNBgZdAiWBG8HQxoFCZLaJAyKBn03ZsWVLAyqApWBF0Rg0VhqmaiIGVQMuiN71l345PP96jhCpBpAsFqSp7tRmNU3wMguMQT0PoegPYrvPbdl2s40e7RlGYQmDkeZgzfAyBY4AlIfY+y5VDlK4eiNFvRKku4lFnCMlWbXi3vOKt4lrIiK9sqKXNd8HUrO4aEBiuHqmBl8HYwoFGYLKFByqFk0H0z6UrzcysUKyVvzHezgpWdFEyUaZmbn5Km7Y6nmcDKoSpYGXRFDBaFyZoJpBxKBr0aRTVVkYuqYV3VpEwoUTOtqoypQuRapyJtyuPZPKNg5VAlYiMGi8JkzQRSDiWDtu1kUjs8XPExj1wG6At562Lfce3wMMElnkBEE8C1X0C0X+G1775Mw/5rj6Y0g8DM8TCj2OFhggWegNYO2/LnWprDDmM099WKouFNUWSsSlJ7caWqWSVzxdK6FHmbp4XI9MujSWCw8qfK44IBjcJkCQxS/iSDvoN2GFb+VKFKoDNisChM1kwg5U8y6Ds4uIZtwVOhCoszYrAoTNZMhkthczrob28uJ+C77WA3FKBjNVGRWJ2Kqu2pqNqeiqrV/XmWCPthj+VN7a/SwheZcLkFfukkiA9ucVYHomp7IKq2B6IaqIWFWliohYVa+KAWeKhdywOCArue9Vmouj8LVfdnoWp78qnlsp/9ub1p/2sPWn+6L4LNwh3L5Qd6uLzzvvlSkHLaYw8ABJd4AhFNANd+AdF+hdcuY7Tje7xN3w+AmeNhxhjBAQgWeALSEZy2p6Bq3ymoKM1WdGk8XaW7khW5yEzi5cbG2xvD20QmospzLdL65bF4Lg07BVWHqzuOPbuwKEzlufRwGW5OB903k7ZtjRErctY19o6xpGhZVVQJS4VqZVIUWqrjWcCqYXUvHS4BuW5aA0VhsmYCqXuRQW8Wcqyf+vS+Z7i8Y5pAuLxT7EZjXN8zTHCJJyD2PcPar/Dad1+u4US7R1OaQWDmeJhRfM8wwQJPQOt77Cmo2ncKKkqzFQ27W/VYEhqs9KpFXDCgUZgsoUFKr2TQq3mmrCklz03yU+YbQhmPpPKyZWnJk7xrK17r8niaCewUVC1jIwaLwmTNZLgsN6eDXhU4EpFIZTxSXXDjkWSbs0oqxdpUadUqXnVJdzzNBFYH03lsxGBRmKyZQOpgZNCr5fCiKYq65axKzTdELjNW8rZiQpdNWuVlo+QRDbZhdTAd3BHnihgsCpM1E0gdjAx66vU+eri8Yx55uLyT7dKPO2oaJrjEE4hoArj2C4j2K7z23Zdp2Kbv0ZRmEJg5HmaUUdMwwQJPQDtqstv+tG/bH0rz3UtgsG1/OlThcwQDGoXJEhhk2x8Z9MoOS1GXhUhYWzUlE0VZrEZYlZCqy+o20fxo7HCWgLb9ma/FRgwWhYmaieEZbiZ00H0zKapWlknaMV2K2oywTJOqRFOzVGglUp7XXVkdTzMB1Z7M12IjBovCZM0EUHuig75zU3VZAqo9ma/FRgwWhcmaCaD2RAfdN5OGJ7rkXcOSNJNMNDxjynyPdSZfVW3VJmIz/jiGZgLac2W+FhsxWBQmaybDdYg5HfTEg+ssGZ7PNo9cBOn9i+lGGFxDCC7xBCKaAK79AqL9Cq9992UaHs3t0ZRmEJg5HmaEwTWEYIEnoBxcG1WnW2m3Btc4zXfP54BqTeZrccGARmGyBAaoNdFBrxYWt4X5SZSs451JdmmeM/PXzXe7tslNoit4ckTNBFRrMl+LjRgsCpM1E0CtiQ56tbc80zzL0oo1mpsRlsgEU2Y8z9q00roq0rxoj8gOg2pN5muxEYNFYbJmAqg10UHfuRndLAHtuTJfi40YLAqTNZPhOsScDnryUdPwfLZ55OH57Emvs4cQXOIJRDQBXPsFRPsVXvvuyzRs0/doSjMIzBwPM8qoaZhggSegHTXp0600x6gJo/nOJbAUVmtKw2UXx13MsChMlcBSSK2JDPru2eEUVmtKw2UXR8RgUZismUBqTWTQq8F1wmXddop1VWpGWLwxA3GhJEvMoL6smq5Jjqk3gdWa0nDZxRExWBQmayaQWhMZ9N2bqkthtaY0XHZxRAwWhcmaCaTWRAa92Q63TipTb4fL0uHpdtMERCAaPNe70Rh1FAUguMQTiGgCuPYLiPYrvPbdl2vYtu/RlGYQmDkeZoxRFIBggScgHUWltva0lnZ7FIXS3Cc0USXGgZdMlZ0wVlrkxlSXmnV1mdcpF0lRHs0+pyyF1Z5SGRcMaBQmS2iQ2hMZ9GqwnddJXhkrnemuY0JqwSprmXhT5KlWsjDfP55mAqs9paEyjDNisChM1kwgtScy6Klni9Phkop55OGSyqTHHUEILvEEIpoArv0Cov0Kr333ZRpOrHs0pRkEZo6HGcXnDBMs8AS0Pqc43Upz+ByMZitaNbyQuahYJZKGmSGbPY6yFazLZCY7WRZCHNE0IKzcmYYrf44jXWBRmCyBQcqdZNArnwO6vOhYmglon5P5WmzEYFGYrJkMl8LmdNDbk0jFbjvYDQXoUEtUJPqTSLMsvW8+pP2w54/yzH4U9kN7gpIFD4srkt2geHMWCA2etvpDSC3PwvIsLM/C8iwsz8LHs8Dz7GYwEA84ia3OH7U89lP2n/2ZowbJfhb9pxvKfhdDdUxTjtlwOed986UgZeZ9dmNYcQDBJZ5ARBPAtV9AtF/htcsY7fgebtPXA2DmeJgxrDiAYIEnILXiWXq6lebopjCaeyueq6wumoJVpjNjIm87pmtjz7jmie50WfL2aC4/yjJYqTULVR0dwYBGYSqPlUFKrWTQfTORqs66rG1Yowpr2xthvsvNd5tSdE2XV3ktj6eZwEqtWajq6IwYLAqTNRNIqZUMerVwo+p4m+mSlWWqWJraW4kTM7pLEpnIXKlUy+x4mgnoPL/MOoS4iMGiMFkzGS67zemgNxX5te2a3h4Pl3NME5DBaEy7rhlAcIknENEEcO0XEO1XeO27L9ewH9ujKc0gMHM8zCj2eJhggSegtcfydCvNYY8xmq3oKlVlnuuaSVlpJkqT93TV1sz8rbZrjVHq+PGsRMxgpVbblGKCAY3CZAkNUmolg15NP6qkM945t2eocCaKNmVlzRPGRdIUWdslgifH00xg2/yyUHXHGTFYFCZrJsNluDkd9N0raGSwulcWKgE5IwaLwmTNBFL3IoPe2OM1+PT2eLi8Y5pAqLzDi3w3GuPa42GCSzyBiCaAa7+AaL/Ca999uYb92B5NaQaBmeNhRrHHwwQLPAGtPbbb/tbSHPYYo9mKbkVe6KarWZ23JRNJ2zLdFRVrlSyVrJL6mBZycNi2Px6u+N0KBjQKUyU0Dtn2RwZ993wPh2374+GKiyNisChM1kyGS2NzOuiN71k3g8l9Dx8uuZgmEC65qN1ojOp7AASXeAJa3wPQfoXXvvtyDSfaPZrSDAIzx8OM4XsABAs8Aanv4dnpVtpt34PSbEXzUmRClAXTlayZSLuMlbnQzPR2olRZXaXdEfkeWDmUhyuDt4IBjcJkCQ1SDiWDXtljXRSJMtkul/bSxoxXrCzzhAndtcp8vVVNdzzNBFYOtftL4iIGi8JkzQRSDiWDvnunYnDYtj8uYyMGi8JkzWS4NDang757S7U4rBbF89iIwaIwWTOB1KLIoDejqHUzmH4UNVxyMU0gWHJR/nXjo4yihgku8QQimgCu/QKi/QqvffflGrbtezSlGQRmjocZZRQ1TLDAE9COouw2wLU0xygKo9mKLtNU5NJ657SWJvkp07/JumBdVTRJkyqZ5/rl0SQ0WDmUByuDt4MBjcJkCQ1SDiWD3iS0dTOYPqENV4BMEwhWU1TmfYdHSWjDBJd4AuKENqz9Cq999+Ua7kH3aEozCMwcDzNKQhsmWOAJaBOaLYeupTkSGkazFS1lXeuq6VjW2bmhOslYVWvBWpnwWnVmUNccz0BewMqhIlgZvB0MaBSmSmgCUg4lg+6bSZJ2Zd2abCcLaUZzvG2ZkknDuKjrtmuUaurjWVQqYOVQEawMuiIGi8JkzQRSDiWDXtnjPM/SUresTuztfLxo7Y6KktV5liUdl1pnR9RMMlgzCVZcXBGDRWGyZjJcGpvTQW+PP5C77WA3FKA99ahIrI4/EOK++VC+AASrLAp+BRYIA+5kVkcdGO0Ln/YFXvuugQFpB3uY9bEGRrv9dIu3f4JRb+WvD86dfMQlhsszplcRQcppTxIDEFziCUQ0AVz7BUT7FV67jNGO76G2ffUwzBwPM8aIC0CwwBOQjriEPTF1Lc3RTWE0W9E8F1y0Vc0aUWdMVLxjqs0zluWl6NKmMd7qeGpiAlY6FTIuGNAoTOaRIKVTMujV/ixeJEKnksmy5vZU+crY7rxhZZvIskvbLtHHc7CugJVORR4bMVgUJmsmkNIpGXTfTBrZZIlICpYrZUZnVcmZTqqCpYWquZRZ1f/3j6WZwLbxiXB1xhExWBQmaybDZbQ5HfS3j+xCATFcnjFNIFyeKXajMa49Hia4xBOIaAK49guI9iu89t2Xa9iP7dGUZhCYOR5mFHs8TLDAE9DaY3W6leawxxjN/Uxz1zSlaLlJfiYDpmlb2nmk5jjP4xGwE1RFuDpzKxjQKEyW0IbLaHM66NUU4hspbbo5RGmPUM3tRyE9YZDhugx8mwSIBd4DrSYSpT0zNbcfHoAFHmCU2UTZH5Ka958eBPstDMMbc4oTtjB7Kq+0h/RK31S1DJd04DfmgFiiW5g9hlfaU3k9AAs8wDgtrD90V/bH8HoQ+naIYHijhdkUNqktl8NlofczGSwL6dT7pMaw5QCCSzyBiCaAa7+AaL/Ca5cx2vE91sYeAGDmeJgxbDmAYIEnILXl0m4fXEtzdFMYzVa0TGVXNIIzrtuUCZ7nrNSNZlnV8kakSW1+enkstlzCtg/KYKXxdjCgUZjKlkvI9kEy6Lt3bIKEbR+UIjZisChM1kyGS3JzOuhjm46Uw6Ue0wRkMBr+FRWj+J5hgks8AbHvGdZ+hde++3INJ9o9mtIMAjPHw4zie4YJFngCWt9jT1NdS3P4HoxmK7pSVSObtmVlZZOf0CVTeV2xsilUI2XVNN0R+R5YGVbmccGARmGyhAYpw5JBr0bxaVfUTZeztM4yO3Wp7dRlcZyz1hJWhpXBiqQrYrAoTNZMIGVYMuiN71nn0+l9z3DlyTSBYBVHT7tKEUBwiScg9j3D2q/w2ndfruFEu0dTmkFg5niYUXzPMMECT0Dre2wZVvrKsCjNve9JpE4T1bI8r1smSpkzXeSS1ToTragTkxyPaCAPK8PKYEXydjCgUZgsoUHKsGTQd++Alxy2fTAPFgtdEYNFYapmkkO2D5JBbzf83PK/u6EAVe9QkViVUnNbSs1tKTVXtmKf+kIRLOVp+IHOICB4slrVU3NbT81tPdVQLHwUCzzFKEXVvC+q5n1R1XDY4r0bpC/uI0jeaHGTW+18uJpkep1wZWbak1kBBJd4AhFNANd+AdF+hdcuY7Tje7BtXz4MM8fDjGG1AQQLPAGp1c5taTX3lVZRmvuaWV4neZVWLNNdx4TUglVtpxhvijzVShYpX78hx+ChYKXVPFxldJwXB4vCZB4KUlolg16NyESVZGlSMlV2wvgtkbMqLTXr6jKvzfeSojyeDUE5rLSai9iIwaIwWTOBlFbJoG07mdTnDFePzCOXAfpCTnvzDoDgEk9A7HOGtV/hte++TMOJdY+mNIPAzPEwo/icYYIFnoDW59hS6lqaw+dgNPc+B7RA5FgSGKyUmudxwYBGYbIEBimlkkGvphQbbv4domKVSOzl3bpgZdcK81dlJjtZFsd0QVMOK6XmoaqiM2KwKEzWTCClVDLoyX3OcLXIPPJQ5aWQ0+5gBRBc4gmIfc6w9iu89t2XaTix7tGUZhCYOR5mFJ8zTLDAE9D6HFs6zX2lU5RmKxp2zdyxJDBY6TQPVREdwYBGYbIEBimdkkHfPTtcwEqnRaiK6IwYLApTNZMCUjolg95ZKm8f/qR1rGL4gFHTBELVOpEku9EY1fcACC7xBLS+B6D9Cq999+UaTrR7NKUZBGaOhxnD9wAIFngCUt9TpKdbabd9D0qzFa11WrZZwVmZK85EW5heTbUN41Wqua7aTqTHsxaoyGAJLVTUcwQDGoXJEtpw9XVOB903k7rmbVNmHSt1VjBR5jlTIjMeKStVJZNEl/WtUxemayawcmcRqvw5IwaLwmTNBFLuJINene2icqm6QhorbZsUb2tWilKwNs26Uid1ZT6Pp5nAyp2FiI0YLAqTNRNIuZMMeruycPJjgIrcrie0iwpV4ouCDEYBftwBiAVuZ1aLCg3AwgIsfAALPMAo6wkNgP3sVxJ6EPoDghAMFuJYDmkphsszppcJlWdEMu1mZQDBJZ5ARBPAtV9AtF/htcsY7fgea9t3D8PM8TCjjMCGCRZ4AtoRWH66lebopjCarWiZ1qUxVTVri7Q1ibNrTOJsU1a0PGuSqmtlvW5lx+CZYKXTIlRFdAQDGoXJPBOkdEoGPXXptBiuFplHHq68TLsUHkBwiScgTmDD2q/w2ndfpuEec4+mNIPAzPEwoySwYYIFnoA2gdnSaeErnaI0W9FFLVKeJilLMl0yIZVgZd0WLNdlk6RdU5XlEdXEYKXTQscFAxqFyRIYpHRKBm0H/fdXQ/5JR2JquDL4vvlSIAoiEd53d4xEBiC4xBPQJjKA9iu89t2Xarjn3KMpzSAwczzMGIkMQLDAE5AmMpWcbqXdTmQozVZ025VNxsuOdVXVGDueZaxMq4IlNdeqzkTL+frBHEEiU7D7UlW4MHgrGNAoTJXI1HAFd04H3TeTJm3StJGaVbLTTFR1wpQWdklIkuZJklXdEa0BUrCSqQpXDx0Rg0VhsmYCKZmSQa8q62VXFmVTsyxPhPlup5hKM854pkUmcmOWiux4mgmsZKrC1UNHxGBRmKyZQEqmZNCr0VOlc5nwlkmlbJNSilVFl5sfk7q0s0NZ2R5PM4GVTJWIjRgsCpM1E0jJlAy6byYir2tRVppJnuRMiCphVZI1rOB1mYmmFjKvjqeZwC6gVDI2YrAoTNZMhncPzumgV96E67zmgttlzPZC76RlVS5TVneqVWWadH1l/1iaCWy7nspjIwaLwmTNZLgENqeDXi2+EJVom9r0PIltUnmas6rNOqYbURS2TR3TPaUKVnNS4fKLI2KwKEzWTCA1JzLoVW/SCqHSJGFlwo3JzbqKVTrhrCvTJlFCtlwcUTNRsGYSmuZ2v1igKEzWTIbrEXM66L6ZJG1VVHVnhsx1qoyPaVqmWp4zXteVqBvjbpLj2TulYAUAFZoLd0YMFoXJmgmkAEAGvZ5e43ne5BVLU/vdNK/N36pln6pa83utyo6nmWjY3ikdOdcIjcJUzUQPTwrP6aBX62HaKksLWTBlr68RjV0U0XbaDI3KQlVt2+q0OZ5mApuF1dETkrAoTNZMILOwZNB3byemhs3C6ugJSVgUJmsmkFlYMujVvAlXXcIrxZJMmP6mEDkrO14xLRoteJEnFT+eeRMNm4XV0ROSsChM1kwgs7Bk0N/e3kwsdhvCbixAq+BRoVhtSdC++4i1CMLDz+EHEcBryauNCB7ZC7zs3eoxSDa4gLzefuCRbf8Eo7v3Livdkx9erIdnIk03IoOU0x52AyC4xBOIaAK49guI9iu8dhmjHd8jbTvnYZg5Hma3fxqGiW1KzyEECzwB6UIXbQ/1W0tzdFMYzVZ0WrRlXjSKybIzw7EuaZjq8ozlTWfPJW1kl3Yvj8YUwaoEOjxh7jjQAxaFyUwRpEpABn0HR+KwKoEOT5g7IgaLwmTNBFIlIINeTf+mXVm3dcFkIRO787dlSpp2xUVdt12jVFPXx9NMYFUCHZ4wd0QMFoXJmgmkSkAGvRpdlbyS0gzT2zTNzKhdpazUbc14ITpdVF3blUc0/QurEujwhLkjYrAoTNZMIFUCMuhVbyJULitdMVWmDRNJw5nuEm3G70lnWpNWOjuaA2l4AqoSmK/FRgwWhYmaieEZbiZ00KvpX5WVWd0ULCtM92O6m5TpolSs5GWRy05VqjiaA2l4AqoSmK/FRgwWhcmaCaBKQAd950rTPAFVCczXYiMGi8JkzQRQJaCDXq3VVp0uVZWbtJSXZlQkU1YlhWlSSaXbJhW14Eez0IUnoCoBT8IT5o6IwaIwWTMBVAnooFfroaqmSaUQrE6lZELJ2nQ6Tclkw2tZN3mbHM8hwTwBrdU2X4uNGCwKkzUTwFptOuibYlK22xB2YwGqaaBC0ReTeJLfn3POzUee+8Igg2GAb7QHscBnbvuykgVYWICFD2CBBxijwGQBzKchMJ8eBPstDEM/izt5CytM48o8h6cZ+iCXnrhxFaZdebQv8NrHaVeFbVEe8X27Q6g/jhalTItKM/shfM0qOJeZJhM3K2WalQFY+AAWeIBx2pY9jc8S2E83Qt8CEQwWYm2Ppj4JwmAOugRjjYLzoSZGvic1QoEcQnCJJxDRBHDtFxDtV3jtMkY7vsfaGs5hmDkeZrfXGoaJbUrPIQQLPAFlgdyoOt1Kc3RTGM39QK8TjSrSkqlUtkwk9sxjO8/Ucq473vFad+3LoxnogWoV5mtxwYBGYbKBHqBWQQe9KmmlXZEUlWZF2hZM2IOQVN5lrCi7TDe57OQRNZMUVqtIg9P2rojBojBVM0khtQoy6NUW/1ZqZa/EK4U9NaLuWqYa3rBUNFVe1QnPtTieZgKrVaTBaXtXxGBRmKyZQGoVZNDfXl8atM72U68fNf5/MBqmCQSn5NNJD0qDEFziCUQ0AVz7BUT7FV777ss17Mf2aEozCMwcDzOGPQYQLPAEpPY4zU630m7bY5RmK1pVpapV27GiKU3y02XLSl4krCt0qguV1P1hKMeS0GDlsjRYObodDGgUJktokHIZGfQmoa1bd2r/OW1GGy4LmTYgguHw3+w+SkYbJrjEExBntGHtV3jtu2/XcBe6R1OaQWDmeJhRMtowwQJPQJvRxOlWmiOjYTT3I/ky0To3gzhdNtL49Cxhqs0r1na8kVmZpnnVvDyajAY6Xst8LS4Y0ChMltGG9/HM6aD7ZlI1PEs6k/iqVggmOE9ZKVXLtFQpryrd9mdKHkszAW2cMV+LjRgsCpM1E8DGGTro1eJUKcsqrXNWCXvIhWg6ptKiZDLlWSN0kxbqeNYwp6CNMzwNl/wcEYNFYbJmAtg4Qwd9B6ePQRtneBouubj6X1AUJmsmw7WxOR30ahtep+pGNSXjouNMZMr0QbwpWFI1WVqmTZoc0RrmFFaMSsN1GUfEYFGYrJlAilFk0N8+lks1eZbaJWH9ykPfurAsXGuB7xUHscAHR6sFPAZgYQEWPoAFHmCUBTwGwH6ulh56l4ihGCzEeonY5BWKbLhe8775UpDSv4xvjPkcAMElnkBEE8C1X0C0X+G1yxjt+B5r03cDYOZ4mDHmcwAECzwB6XxOlp5upTm6KYzmft5Zl0Wa2j3JSWOPL+W1Ga3ZPWKJLlSal0VeHs2edJ5lIM+Uhcs1t4IBjcJUnikbrqvN6aBXmzR0WWnjoZis7DEH5m8yVZUZUyLPM5VI0RTt8TQTWCErC9d0HBGDRWGyZgIpZJFBr5qJlG1WtZLpukqZqKT9WpOZv8VFmqm0Vvp45nMy2L4v6xAiIwaKwmTNZLimMaeDXk37gc6lPJZmAisi2EcZFzFYFCZrJpAiAhn0piy+Hl9MP4oanis3TSA4V27Gmz7jOMooapjgEk8gogng2i8g2q/w2ndfrmHbvkdTmkFg5niYUUZRwwQLPAHtKCo/3UpzjKIwmq3oVhdFokw3lstaWStdsbLMjbPWXauUKFvVdC+PJqHB6lhZsKRzOxjQKEyW0CB1LDLoO2iPYXWsLFjScUUMFoXJmgmkjkUGfQfnZGB1rCxY0nFFDBaFyZoJpI5FBr2xx2vbNbk95sN7h943XwpGg+9GY1R7DCC4xBOIaAK49guI9iu89t2Xa9iP7dGUZhCYOR5mDHsMIFjgCUjtMU9Ot9Ju22OUZitaasU7KRSrVWuTX8uZKpuKKVl1omsqVdbHM9/DYfv6eLDicjsY0ChMldD4cGlsTge9mhYUTVHU5htVqoyVzo1HKnlb2TnnJq3yslHyeHwPh9WieLAs44oYLAqTNRNILYoM+ohODePi/pxL7YtAsMySwffpgTDgOWq1dsdoX/i0L/DaR1m2Y7SbT4/4/hQxhHorf/Iznbi0q8G0+RD2YCdhfxT2nCdp14pJz5VHJiBB4GmvPLJQCwu1sFALC7WwUAsLtfBBLfBQ47RB2S8a0/ZT9CdAif53RH8mlOwXlnnQ+haMYHujz5t+tDdcGjKJTwYpJ700CUJwiScQ0QRw7RcQ7Vd47TJGO77H29qJYZg5HmaU0d4wwQJPQDvak6dbaY5uCqO5t/FcJJ3WxugnomFC5qU9I7hlvMoSLaqGF51+eTQ2Hrb3i+dxwYBGYTIbP1zCm9NBr7YI8qpMVZownuYtE/a+Y50Yy1+3mW5krXhS5MfTTGA1Mx4uHzkiBovCZM0EUjMjg14doZGrrC4au5+jSMzIsO2YrkXFuOaJ7nRphonHUzPjsJoZD5ePHBGDRWGyZgKpmZFBH9taIT5cGjJNIFwamnbHBYDgEk8gogng2i8g2q/w2ndfrmE/tkdTmkFg5niYUezxMMECT0Brj/XpVprDHmM0975HVY1s2paVlZ0RF7pkKq8rVjaFaqSsmqZrXh5LQhOwszBFuDLkWAcKi8JUCU0Ml/DmdNCr6ci0K+qmy1laZxlL01YbU90WLElkInOlUi1vzYFP10xgNTMRLh85IgaLwmTNBFIzI4PeWQRiH/6kvkcMl4ZMEwiWhvi0a6QBBJd4AlrfA9B+hde++3INJ9o9mtIMAjPHw4zhewAECzwBqe8R9izMtbTbvgel2YqWqewKe0ky1zb58dzeJNZollUtb0Sa1Oanl0eT0GBbCEWw2Hg7GNAoTJbQIFsIyaDv3t4wAdtCKERsxGBRmKyZQLYQkkHbdjKpzxmu+JhHLgP0hZx2fgdAcIknIPY5w9qv8Np3X6bhxLpHU5pBYOZ4mFF8zjDBAk9A63Ns+XMtzeFzMJrvXgKDlT9FHhcMaBQmS2CQ8icZ9B20w7DypwhVAp0Rg0VhsmYCKX+SQU/uc4areuaRh6p6RZ7s0o/rc4YJLvEExD5nWPsVXvvuyzScWPdoSjMIzBwPM4rPGSZY4AlofY69+k/4rv5Dab57CQy2S1WEinqOYECjMFkCG66+zumg7976HQkrd8pQ5c8ZMVgUpmomElLuJIPe1LHW4JOv35HDVT3TBIJVPT7tZmYAwSWegNb3ALRf4bXvvlzDiXaPpjSDwMzxMGP4HgDBAk9A6nukPTFV+k5MRWnuE1qWcCmzhGWqNoP8vOOmf8tSVmRlWyVlrgu+bmXHkNAyWEILF/UcGzZhUZgsoQ1XX+d00H0z6UrzcysUKyVvzHezgpWdFEyUaZmbn5Km7Y6nmcDKnTJc+XNEDBaFyZoJpNxJBt03k7qpilxUDeuqxlhpJWqmVZUxVYhc61SkTXlE9hhW7pQiNmKwKEzWTCDlTjLoqacB5XCFxzxyGaAv8mmXdQEILvEEIpoArv0Cov0Kr333ZRr2X3s0pRkEZo6HGcUODxMs8AS0dtiWO9fSHHYYo7kftRcNb4oiY1WS2gNeVM0qmSuW1qUZ8edpIewpaMeSwGDlTpnHBQMahckSGKTcSQZ9B+0wrNwpg5U/V8RgUZismUDKnWTQd3BwDdvtKcMVFkfEYFGYrJkMl8LmdNDf3lzhlu22g91QgI5+QUVidV5Pntw3H9wXgFBVRfCJT4Ay2hc+7Qu89l0DA9IO9jDr03eMdvvpFt+fDYVQb+Ufy5Vt+XA55n3zpSCl/9bxMUZcAIJLPIGIJoBrv4Bov8JrlzHa8T3Upq8GwMzxMGOMuAAECzwB6Ygrt6ep5r7TVFGaregyVUWlu5IVuchMouTGdttbmdpEJqLKcy3S4zkmM4ftDM3D1RjHja+wKEzlkfLhstmcDrpvJm3bGuNU5Kxr7MUESdGyqqgSlgrVyqQotFS3LNR0zQRWp8rDJRtHxGBRmKyZQOpUZNCbhRfrpz697xkux5gmEC7HqN1ojOt7hgku8QTEvmdY+xVe++7LNZxo92hKMwjMHA8ziu8ZJljgCWh9Dz/dSnP4HoxmKxq2u+JYEhqsVJqLuGBAozBZQoOUSsmgV1OIDS9kLipWiaRhotF2urEV5q/KTHayLITgx9NMYJdL5jI2YrAoTNZMhstoczrob29PkZe7DWE3FqAJLFQo1nOIxf05L4QvAnkwAvCdnyAMeI5azyEW9xc+7Qu89nHmEAs7h+gRb/8co/6NOcQJW5Q9Mb5IfS0qVL0RAr7HBoQR3aLswfAe7Qu89nFaVH/2u0d83+IQ6t9oUTZFTTs6Gy77mEQVPORTZN5nNMrobJjgEk8gogng2i8g2q/w2mWMdnwPtU3/wzBzPMwoo7NhggWegHZ0ZrcD5r7tgCjNvZUC7Qk7FtsN2w6YByuJt4MBjcJkthuyHZAM+u4N4gvYdsAiWMlxRQwWhamaSTFccpvTQX/7yO42LYZLOaYJBEs5wr9iYgzfAyC4xBPQ+h6A9iu89t2XazjR7tGUZhCYOR5mDN8DIFjgCUh9T2G3Axa+7YAozVZ0lUidJqpleV63TJQyZ7rIJat1JlpRJ5WqjiihwcqsRbDieDsY0ChMltAgZVYy6Lt3DEIB2w5YBCs5rojBojBZMxkuuc3poI9nYWvhu2qyEEH2ia+a9Mhe4GWPMnHokd1PTyN0v9GCprfOw2Ue04vIIOW0F0UCCC7xBCKaAK79AqL9Cq9dxmjH90jbvnkYZo6HGcU6DxMs8AS01tluHVxLc3RTGM29JwKVa4/FE8G2DtqL62KCAY3CZJ4IsnWQDPoOThnCtg4W4Wqg62pNUBQmayaQrYNk0OsFHRb+VoexGwyQh0PFYm2e9f25SBLzYe9zF9J+5MJ8FO4r683fCJdc4MsQQWjwxLV21fr+wvIsLM/C8iwsz8LHs8DzjGO37a3tFsh89ve4WyTzaZjMpwfK/j0MlcWafEWIsvsUdeJrfeFyz8RrjJTdp+jRvsBrH6WlqX6fokd83xIR6o+jRaWmRSnfqjUVrAzJidcYGe0Ln/YFXvs4LSq1Lcojvm9xCPVW/roBTT5hoIbLC++bLwUpM+8zGmPCAEBwiScQ0QRw7RcQ7Vd47TJGO76H2jhSAMwcDzPGhAGAYIEnIJ0wULbWpny1NpTmfiSYFIkqlN35KJpjvxNVwWptKlh2uh0MaBSmGgkqSK2NDLpvJoXMq6oqasaLVtjvKvPdpjzSZgKrtalg2ckVMVgUJmsmkFobGfRmjdG6G09tAKY1PsP7pkwbEMFwTLvICEBwiScgNj7D2q/w2nffruFMu0dTmkFg5niYUYzPMMECT0BrfMTpVprD+GA0W9FVw7OkKwtWtUIwwXnKSqlapqVKeVXpNjuisxwUbE+jknHBgEZhsow2XN+b00H3zUSUidZ5kjJdNpKJOkuYavOKtR1vZFamaV41x9NMYAU1lcdGDBaFyZoJpKBGBr0aRklZVmmds0rU5rui6ZhKi5LJlGeN0E1aqONZi6ZgBTUVrC25IgaLwmTNBFJQI4Ne9SZpVyRFpVmRmoGWSE3jUnmXsaLsMt3kspNdezzNBHYWpwpWcZwvFigKkzWT4X1oczro1dxxp+pGmTEWFx1nIlN2oWNjRuZVk6Vl2qRJcjyrOBRs45cKlmZcEYNFYbJmAtn4RQa9Xdk6eXFe28KVzj0B0OHyycTLW7UtXHm0L/DaRylc6b5w5RHfF0kR6t8ohU5euNLDc/Xvmy8FKadd6QoguMQTiGgCuPYLiPYrvHYZox3fQ236agDMHA8zxvwNgGCBJyCdv9G2cKV9hSuU5r4iocsiTWXCRGIct8h4bQbxpWJm0FaoNC+LvDyeI1s1rHClwzUcx2o+WBSm8kgaUrgig17t29BlpY1nYrISxk/Zk11VVWZMiTzPVCJFU7TH00xghSsdruE4IgaLwmTNBFK4IoNeNRMp26xqJdN1Ze9dkfZrTWb+FhdpptJa6eOZv9GwgxC1iI4YKAqTNZPhGsacDvrurZvXsKKBlrERg0VhsmYCKRqQQW/K4OvxxfSjqOG5cdMEwnPj/kW/o4yihgku8QQimgCu/QKi/QqvffflGrbtezSlGQRmjocZZRQ1TLDAE9COovLTrTTHKAqj2YpudVEkynRjubTH2me8YmWZG2etu1YpUbaq6V4eTUKD1a10uIRzKxjQKEyW0CB1KzLoO2iPYXUrHS7hOCIGi8JkzQRStyKDvoNzMrC6lQ6XcBwRg0VhsmYCqVuRQX97e074rcVVu7EAVU1QoegLVyJJ789F5jmXRSTB8kk+7Y4rq33h077Aax+jcGW1m0+P+H4fKUL9G4WrCVtUZvcp293Jid2xnHL7UdhW5nnPTCyCrPCLuUFo0a0ss/uU7e7kxO5YNjwLy7Pw8SzwPOO0vKzfp9zvTU76PcsGyX4WfYt0Q/UtFkH1Rh839SSAAR/s8983XwpScu+zG2ESAEJwiScQ0QRw7RcQ7Vd47TJGO76HW9sHCMwcDzPCJACEYIEnoJwEMKpOt9Ic3RRGsxUNO3TxOGy7SEA1MpEEy0W3gwGNwkS23fAMtto5HfSdO29TJKAamflabMRgUZismQBqZHTQR1b8MFZvMBqmCchgNPzL/EbxPcMEl3gCYt8zrP0Kr3335RpOtHs0pRkEZo6HGcX3DBMs8AS0vkeebqU5fA9G893zPaC9XeZrccGARmGyhDZcspvTQa+aCa/KVKUJ42luvpumiumkrVjdZrqRteJJkR9PMwHVyMzXoiMGisJkzQRQI6ODvoP2GFQjM1+LjRgsCpM1E0CNjA7a2uP7q1nBaW3xcAnIPPpgCSjPd6Mwri0eJrjEE4hoArj2C4j2K7z23Zdq2Ift0ZRmEJg5HmYUWzxMsMAT0NpifbqV5rDFGM13zhanoPvkzNfiggGNwlSJLAXcJ0cHffdscZrCmkm40ueKGCgKkzWT4W1jczroO7dkXqQZrJmEKy2OiMGiMFkzGS6Jzemg17bY+sZJbXE6XGIxjz5cYpl0wzGE4BJPIKIJ4NovINqv8Np3X6phH7ZHU5pBYOZ4mDFsMYBggScgtcUpP91Ku22LUZrvni2GlT9TERcMaBQmS2SQ8icZ9B30O6AtgsIe5hoXMVgUJmsmw6WwOR30HRw9wWpPaR4bMVgUJmsmkNoTGfTaFttWMK0tHi6tmEcfLq34LygaxRYPE1ziCUQ0AVz7BUT7FV777ks17MP2aEozCMwcDzOKLR4mWOAJaG1xcbqV5rDFGM13zxbDyp5puAJ4KxjQKEyWyCBlTzLou1cdT0FbA83XYiMGi8JkzWS4FDang+6bSSNUXRS6ZpIrzoSsWlZWXLGirNNMNbWqhDiaZpLBak9ZuAzjiBgsClM1kwxSeyKDvnujpwxWe8rCZRhX/wuKwmTNBFJ7IoPeLEVfg0++5iYbLrGYJhAssRT+jbtjjKIABJd4AhFNANd+AdF+hde++3IN2/Y9mtIMAjPHw4wxigIQLPAEpKOozG7BW0u7PYpCabaia9k2OlGaVa2UTFT2kq2m4izpMpWXWVNV5bqVHUNCg23By4KVltvBgEZhsoQ2XBKb00HfveJCBqtB2a4/LmKwKEzWTCA1KDLobx/LxQAiy+3JF/YgDO6NggxGYeLjLwzAwgIsfAALPMBujgIBgNPU+rwLA2A/+5MuPAj9SSwIBgtxJBcFGMzBF870MnmQctrTLQAEl3gCEU0A134B0X6F1y5jtON7rG3fPQwzx8OMYq2HCRZ4AlprnZ9upTm6KYxmK7pMVVHprmRFLuxdx7xmlT0LvE1kIqo81yI9mkPpRAbbvpcFqzW3gwGNwmSeabisNqeDXp2E2rZlWxU56xp7HGZStKwqqoSlQrUyKQotj+c+UJHB6lhZsKTjihgsCpM1E0gdiwz62E63yIbLNaYJBMs1xbSnWwAILvEExL5nWPsVXvvuyzWcaPdoSjMIzBwPM4rvGSZY4AlofY/dxreW5vA9GM13bq6Iw0qpPFhVvB0MaBSmSmgcUkolg14tzGh4IXNRsUokDRONLljZtcL8VZnJTpaFELemkqZrJrBSKg9WFV0Rg0VhsmYCKaWSQdt2MqXP4cPVIvPIQ5WXIs926Uf1OQCCSzwBrc8BaL/Ca999mYYT6x5NaQaBmeNhxvA5AIIFnoDU53BbOuW+0ilKcz9wF3mhm65mdd6WZvTWtkx3RcVaJUslq6Q+qgQGK53yUBXREQxoFCZLYJDSKRn0HbTDsNIpF7ERg0VhsmYCKZ2SQX97ezfF5LVTbmunIrEfwn4o8yG9AZGBgJiI7AZk3Coqt1VUg7KwKAuLsvChLPAoo9RTeV9PNSz2U/Sfyn56cOzfwPD0QCueyecY+XA5yXRD4dLMtJu/AASXeAIRTQDXfgHRfoXXLmO043u0bec+DDPHw4zivYcJFngCWu9ta6traY5uCqO5F13LiifCrljrKiZ0mjBdyoolVW1+Q0nBi+rl0ZgqWG2Vh8uMjiXpsChMZqogtVUy6Lu3+YvDaqs8XGbE74OaqplAaqtk0H0zkarOuqxtWKMKOx/ZCPNdbr7blKJrurzKa3k8zQS2R5CHyzeOiMGiMFkzGa6zzemgj+UEXTFct3nffCkYhUlv1YYQXOIJRDQBXPsFRPsVXvvuSzXsw/ZoSjMIzBwPM4YtBhAs8ASktlgkp1tpt20xSrMVnVb2KtROsFbXGROVzliZpwUzlqiuykwWvOpeHksiE7CaqgiXFx1XwsKiMFUiE5CaKhn0akpaGgMtEs2aRJcsTe3On6TNWZLIROZKpVpmx9NMMlgzCZVxnBGDRWGyZjJcb5vTQd+90ZOAFbhEeJucI2KwKEzWTCAFLjLoqVdoiOG6jXnkIkBfTHy/LIDgEk8gogng2i8g2q/w2ndfpmH/tUdTmkFg5niYUezwMMECT0Brh8XpVprDDmM0370EBjsSVci4YECjMFkCgxyJSgZ9B+0w7EhUkcdGDBaFyZrJcAlsTgd9BwfXsJqTCJVfnBGDRWGyZgKpOZFBH9tGLTFcWjFNIFhaUf6jBEaxx8MEl3gCEU0A134B0X6F1777cg37sT2a0gwCM8fDjGKPhwkWeAJae6xOt9Ic9hij2YqGHQB0LAkNVvYUwQrg7WBAozBZQoOUPcmg+2YiVNIZ75wzoSRnomhTVtY8YVwkTZG1XdJvFDuSZiJh+/lksMLiihgsClM1EzlcCpvTQd+9de4SVnuSwTKMK2KwKEzWTCC1JzLojT1e267J7bEcLrGYJhAssahpZ48BBJd4AhFNANd+AdF+hde++3IN+7E9mtIMAjPHw4xhjwEECzwBqT2Wdn/fWtpte4zSbEXDNnkdS0KDlT9lsBJ4OxjQKEyW0CDlTzLoO+h7YPv7pIiNGCwKkzWT4dLYnA56ezSq2G0Hu6EA7R5DRWK1vU/a7X25NwAyGACxGwBvfgJhwFPUaj+ftPv5PNoXeO27mQmkHZyc1hv4ZL+BzyPe/jlGfV+TeHkkVnq4PGN6lTxI6d9kOYqVHia4xBOIaAK49guI9iu8dhmjHd9DbfvqYZg5HmYUKz1MsMAT0Fppu11vLc3RTWE09wWxJEkqVSQsF7pigqcmUda1Ym1bqVynquJN+fJoPBKsdCpDVURHMKBRmMwjQUqnZNCrZpILLtqqZo3oy6y8Y6rNM5blpejSppFJczzrdSRsu54MV2dcEQNFYbJmMlxGm9NBr2w0LxKhU8lkWXPTpJqKKZk3rGwTWXZp2yX6iHoTWN1Khks4jojBojBZM4HUrcigV7s6eaN5rjvWlakZxLcyZbqsSlbmVZpr3YisPJ6BeQ6rW+XhEo4jYrAoTNVMckjdigy6byaNbLJEJAXLlUpMz1NyppOqYGmhai5lVmUiP55mAqtb5eESjiNisChM1kwgdSsy6GNb1pUPT9WbJhCe9p72bBwAwSWeQEQTwLVfQLRf4bXvvlzDo7s9mtIMAjPHw4wx2AYQLPAEpIPt3Natcl/dCqXZiu6yRqR51rGWK23XNGu7prk+zuXsOaxulYdLOI6DHWBRmCyhQepWZNDbgoTcbQe7oQDNhqMisSpI5PL+XBSZ/ch9URDBKMCPIACxwDugVVXCACwswMIHsMADjFKaMADm0xDYTzeC/RaG4Y0CxYQtrC95aV/jkiEunUzcuPqSl1v7Aq99nHa1Knm5xfftDqH+jRZlM9a0Lnx4lt/kreCMuc68z2gUFz5McIknENEEcO0XEO1XeO0yRju+h9q6gWGYOR5mFBc+TLDAE9C6cFvyWktzdFMYzb21SmVXNIIzrtuUCZ7nrNSNZlnVcmPSktr89PJoXDis5JUHqz+3gwGNwmQuHFLyIoO+e6vHcljJKw9Wf1wRg0VhsmYCKXmRQR/bqvl8uLJjmkCwsqP9y7FG8T3DBJd4AmLfM6z9Cq999+UaTrR7NKUZBGaOhxnF9wwTLPAEtL7H3v63lubwPRjNVnSVSJ0mqmV5XrdMlDJnusglq3UmWlEnlaqOJ6EVsKprESxA3g4GNApTJbQCUnUlg757R/MUsKprESxAuiIGi8JkzQRSdSWD3k5S3ypW7IYCNH+FisRqCrHgPvZgiUbDL6YFEcCz02r20CN7gZc9ysShR3Y/SY3Q/UYLmtw6F8NVH9OLBKs+uvA+nTGsM4DgEk8gogng2i8g2q/w2mWMdnyPtO2bh2HmeJgxrDOAYIEnILXOBT/dSnN0UxjNvScCXYt7LJ4ItpOwEHHBgEZhMk8E2UlIBn33pgwL2KmWhYyNGCwKkzUTyKmWZNBb6zz5fZJF4WMP11Xga8pABPDstLbObtkLvOxxrLNbdr+yA6HbCj+WansxXKoxvUioVCMT/4qIUazzMMElnkBEE8C1X0C0X+G1yxjt+B5p2zcPw8zxMKNY52GCBZ6A1joXp1tpjm4Ko9mKLmqR8jRJWZLpkgmpBCvrtmC5Lpsk7ZqqPKK9PgWsjFqEKoqOYECjMJkngpRRyaC/vb1kO99tCLuxAOVmVChWpkjZ+7WVNwKhyotM4IeogjDgnc/KGSl7obZH+wKvfRR7pPoLtD3ibe+DUf+GzZ58flEN13XeN18KUk57oB2A4BJPQGuSANqv8NpljHZ8D7XprAEwczzMGCYJQLDAE5CaJGVvB1S+2wFRmq3oqmqapmta1vIuYaKQHStT3jGukyznne50dTw1VwWruapQ+dERDGgUpjJJClJzJYO2BmnSBDa8mc888lAZsMinXVsGILjEExAnsGHtV3jtuy/TcI+5R1OaQWDmeJhREtgwwQJPQJvA7M7WtTRHAsNo7kduKiuzuilYVtQFE3WdMl2UipW8LHLZqUoVt/abTZfAYDtbVaha6AgGNAqTJbDhsu6cDvpmlC92G8JuLEBDTFQo1qN8eX8us9R85KkvDCIQBpnAux8QC7wHWg/15f2FBVj4ABZ4gHHG+3ZrqyUwnx4E+y0MwxulkQlbWG4aVyp8jUsGuSZenGa0L3zaF3jt47Qru7XVJ75vdwj1x9GiivtzoVP7YTfma20aWGK7MDOmMB++XdQqDwLDT+ME8UU3teL+wkItLNTCQi0s1MJCLXxQCzzUOG2wsHOZOu0/+y38hsu0yqTv7QyZ/fRuvkaxvTHTaf8x7UzncAXMWKtwNWnaI5AABJd4AhFNANd+AdF+hdcuY7Tje7ytYR2GmeNhRhkoDhMs8AS0A0VbDla+cjBKsxXddKIxA4KSqVS2TCR5bg+dTVnLue54x2vdtS+PZqAIKwercGXUcRoQLAqTDRQh5WAy6NUYMe2KpKg0K9LWDCptEVnlXcaKsst0Y4aV8piaCewgWRUuYjoiBovCZM1keIflnA56XTep27LjmkkhaiYK1f3/q3u3HslxLM/zqwzq1YMA75d5KwzQ8zYP7o00kxAvpC7dha2ubGRn7+wOkN99SZmFZ7S5RB4dW4qyRsMyI1xe+f8dOyIP+eeFeE1V/K1gRxb8KNR5LkB0sC2NLm8irUQMFoVWaeLKbl9XD7q1b+LKrlH8ynOukdHbg+ojymEAwQVPIHcTwLW/Q7Rf8dofX6Zy/fVEKn1AYDo8zBHlMICgxxNULYcde/uU9rUcRmlOos2knE3bSbycHZHDPBE7ipEwOQYdBiq0u78hZ+jAOKwDy5tIX4IBjUKzDqzs9nX1oF+vHHYwe83lnaaViMGi0CxNIPZaNejXG1w72DbF9BLsixgsCs3SBLJNsRp083K4vPsufuUqS9/2NjoAwQVPIHcTwLW/Q7Rf8dofX6Zy/fVEKn1AYDo8zCHlcJmgxxPULYfV26e0lXIYo/n1OjAN68D0vmBAo9CsAysfKNvVg37Bchh2gqvLOSqrEYNFoVmalK2vrh70C84Ow7wml7NdViMGi0KzNIF4TdWgf5zgeu/tm28Tc2VLJaZA1lJhbffSAwgueAK5mwCu/R2i/YrX/vhyleuxJ1LpAwLT4WEOKY/LBD2eoG55nE5wvUtbKY8xmpNoG7wd7DQTM/rY+Tk/EZ9OapyNY85YOnB7f0Pad2hpRzigQ4uP7QsGNAqNOrTIU8zarh504/kdRcsOT/zK825J03MUIQQXPEHVDgyi/YrX/vgylVvMJ1LpAwLT4WEO6MAgBD2eoGYHFlW9fUr70oHhNL9eBwayO+Nj+4IBjUKzDgxgd9aD/jEiu2c3SwFoOSRTtGzrxRzI2XqK8c2X+JAerUxwwRNU7tHK2q947Y9vV7kJfSKVPiAwHR7mkB6tTNDjCer2aOLtU9pKj4bRvMwxjoLTObZoYZKSSCEY8cpOxCnLRAhu4vbeYJ2hRwNZ7vGxfcGARqFZjwaw3OtB3xwLT53TlBHnR0XkwCmxkw5kmsWouGdMh/E8aQI6GTg+tjdisCg0S5OyHdvVg74do6CUD2zQJMghPivHmVhmPFFM8FG6kRl7mnOA0mZEUJrovRGDRaFZmgD8z3rQL+d/KgryP+NjeyMGi0KzNAH4n/WglzRRsx1GO3oi5CyI5DZd7DMaQsPImWcjo/Q0txakPR6gNMluO1uLGCwKzdIE4H/Wg24+XVy2eOJXnrNLjG66WRxCcMETyN0EcO3vEO1XvPbHl6k8mnsilT4gMB0e5pDBdZmgxxPUHVy7t09pK4NrjOaXq3MYzO9kOetvJRjQKLTqwBjE76wG/XqjJgY6PTU+tjdisCg0S5OyF9bVg369ORgGM59Y3odZe7FAUWiWJhDzqRr0683oMtBeu/jY3ojBotAsTco+RFcP+o+zXOKlWDrJktmtAMhMAFLqrNVd31aqXRAGvOBdDn9L2vst7T1e+2OdC9IOLnVvZ7wl7elzXfxyAiFC/dJH3dS3XogcAYsvWGxVVJay6bEVEIILnkDuJoBrf4dov+K1qz3a8S3UZ1tdhunwMEcMzAEEPZ6g6sCcqbdPaSvNFEbzMrPsrJiVtGSwEyMyTIJYPwZiVZjlPAbrhzvWGWokmE/F8pbNyp5rWBSa1UgQn6oa9G1gLkdjhvhEYNYSqRUnXkwhrf4aWdB+tGo4T5rAfCqWt2xWIgaLQrM0gfhU1aBbGxCsbL/Erzy//cw90h9b55QJLniCynVOWfsVr/3xZSp3rE+k0gcEpsPDHFLnlAl6PEHdOse+fUpbqXMwml+vAwMdQxof2xcMaBSadWBl26yrB/165TCH+VQ8b9msRAwWhVZpwiE+VTXoPz5vv/kyd/wYC9CEFSoUtzlDzr91Sm3cTaJ49gI7Bj8wB4QB76Nuc4ZRe7+lvcdrP2TOMGqPnxvil9twEOrPkVHpChJu4odIN5KINCkt0gUlMqWaTH9UdCvfcl5OGpO1zbd0D0kk6xNZn8j6RNYnsj6R9VtkPZ7smGxc7iHh6a6SxJY+lzltsdxVIpdclcvfbAAuGY0gTIj323Saz3Lzso0UO8L81pC2oz8AwQVPIHcTwLW/Q7Rf8drVHu34FvCzvCjDdHiYI0Z/AIIeT1B19MfT3i6+tbcLpTmJDlQ5Ru1EtB4mIr3SxBmtyOC4nORAgw0nKuthe7vSO70nGNAoNCvrIXu7qkHf0kQEzyyjRDAdn2XMEkfjSHGYuBvVYAU1+jxpAtvblb7KnREDRaFZmpQtvK4e9O3sA235YMa0EN9QIvU0EzfIQIQT1M3OezGdZ5Uih3lmqWPaFzFYFJqlCcQzqwbd2gzhZSsofuU5K8gY+kh/bDlcJrjgCeRuArj2d4j2K17748tUrr+eSKUPCEyHhzmkHC4T9HiCuuWwefuUtlIOYzS/XgcG207Is87Q12BAo9CsAytbeF096Bcsh2GeGc/aR2sRg0WhWZpAPLNq0DdrVUg6OyeIpXIkUmlPPA0TEYFTJ8MozOxOkyYC5pmJrH20FjFYFFqliYB4ZtWgfxwFdv/Wm88Wi/IWppgCWReHs8doHFoeAwgueAK5mwCu/R2i/YrX/vhyleuxJ1LpAwLT4WGOKI8BBD2eoGp5LNLZlmLrbEuU5qXusWFU4zQRH9JKAOk8sXoIxI/GjkqFcZzH76fp0DisQ8s6fF+DAY1Csw4Nsr2wGvTN+2SzGcZZEzZwThibXOwGJ0MoVVRpa5lTXwz9dmkC214osg7LWsRgUWiWJmUrrKsH/XqjKAHznoTcGzFYFJqlCcR7qgbderZYlC2V+JWrDL0xjcvhMsEFTyB3E8C1v0O0X/HaH1+mcv31RCp9QGA6PMwh5XCZoMcT1C2H0xbBu7SVchij+fU6MJjdKfS+YECj0KwDg9id1aBfsByGbREUeYcFXxm2SpOyFdbVg37BwTXMexJ5GwY/zmyVJhDvqRr0j9nie+GYvvy2s8VliyWmQM5iSWu0tyqCQ8rjMsEFTyB3E8C1v0O0X/HaH1+ucj32RCp9QGA6PMwh5XGZoMcT1C2P09GWd2kr5TFGcxKtmJrNKAURLrVqQmvi3egID5MYJaND/NP3s3RoEmZ/yuytdl+DAY1Cqw5NQuzPatA3l3y2VM8jJTOnM5GDjjXS6FwspSdJtZg9leY8aQI72lLmHZaViMGi0CxNylZYVw+69TSgLFsq8SvPWSrG8Ef6Q+scAMEFT1C3zgFov+K1P75M5Y71iVT6gMB0eJgj6hwAQY8nqFrnSP72Ke1rnYPS/HodGMzulNmDRb8GAxqFZh0YxO6sBv2C5TDM7pRyb8RgUWiWJhC7sxr0j/mde3/afDWgLDs+MQVUJhppL17TuqdMcMETyN0EcO3vEO1XvPbHl6vc0T6RSh8QmA4Pc0jdUybo8QR1655kf96lrdQ9GM1JtOVUKMUp4XaInZ+eBQmCM2K4nwL12hlxz7IzdGgw+1PqfcGARqFZhwaxP6tBL2ky+/jnSVrilRjjs9wQPytJpGdexz/RcZrPkyYw+1PmnMDViMGi0CxNIPZnNeglTYYxGC3DSOYwxhrJyoE4GzixRmrnmGSjP8/WOwmzP2X2Uru1iMGi0CxNIPZnNejbKMqMYoxFNgmUpcPo7ECC0pawwUs9aWZk2tN1ljSBbb2TeYdl7YRqUBSapUnZCuvqQbeeLVZlS+WX+FCG3pi2rjiA4IInkLsJ4NrfIdqveO2PL1O5TH8ilT4gMB0e5ohRE4CgxxNUHTUp+vYp7euoCaX55eocBbM7VfZSu6/BgEahVQemIHZnNejXGzUpDkuTvMOyEjFYFJqlSdkK6+pBv94cjIJ5Typvw6xEDBaFZmkC8Z6qQf9xmpv81HJK8tZNfkpmApAOa4OWMSAMeCVzOyVZLecgb93kh9b+WMCAtINrmPs5yOp2xvHmTX4o9Un+Wc44VuWp+diqqCzl9q3ih4y4ygQXPIHcTQDX/g7RfsVrV3u041uoz7a6DNPhYQ4ZcZUJejxB3RFX8qnu0laaKYzmJNoza4KbPYnFN48dpRhIcN6QiSoqg9ZOsvPccKNgPpXS+4IBjUKzGgniU1WDXtJkmqZYOBlN5nGwRFIzkWACJUzaSVFjnDrRpdgK5lOpvGWzEjFYFJqlCcSnqgbdfGa5bL/Erzy/+0w+0h9b55QJLniCynVOWfsVr/3xZSp3rE+k0gcEpsPDHFLnlAl6PEHdOifd5Ke2bvJDaX69DgxmjaqcS7gSDGgUmnVgEGu0GvTrlcMati1P592YlYjBotAqTXTZNuvqQf/xeZNf8zlDna5XM2orAvkdZ/DLhkAY8D7qNmeo0wVqG9p7vPZD5gz1cjvahvj0c4z6n+YMG2ZUuslP6/SR7u8zm29XzrdJpyW3za10a1+k6BNFv0XR4ymOybLlhr6IkT6XW/k2QJaMRJD8lHGpC2s6S63LNlDsyLInLgq++X0dMXoDEFzwBHI3AVz7O0T7Fa9d7dGOb8E+y4MyTIeHOWL0BiDo8QRVR2863cSnt27iQ2lOomF7xM5SlsO2B2q5LxjQKDQryyHbA6tBv95mYw27iU+rvRGDRaFZmpQtuK4edOtZal22cuJXrjP0xrTdNQoguOAJKtc5Ze1XvPbHl6ncsT6RSh8QmA4Pc0idUybo8QR16xz99iltpc7BaH69Dgxms+qc47gSDGgUmnVgEJu1GvQLlsOw7YA67+ysbXkCRaFZmpQtuK4e9NlOy9BlayemQM7aSZdMNK17ygQXPEHluqes/YrX/vhylTvaJ1LpAwLT4WEOqXvKBD2eoG7dk05DvUtbqXswmpPoQJVj1E5E62Ei0itNnNGKDI7LSQ402HCeusfAbFeTPRj0azCgUWjVoRmI7VoN+rahB3QN7VnSBLY90GTNwrWIwaLQLE0g2wOrQbee3zHlXW/xK8+5dcZs74g5os4BEFzwBHXrHID2K17748tU7lifSKUPCEyHhzmizgEQ9HiCqnWOSaeh3qV9rXNQml+vA4PtSDX5zZlfggGNQrMOrOy+dvWg7+Vw/LtBDoT5IT7LBSfWWUfEHASlbPaOqfOkCczuNHJvxGBRaJYmELuzGvTnxmX+mAePoQCtTUJF4rZkzKTVYsZtBUBlAqAE3H8AYcC7qNtCMZPWiG1o7/HaD1keZpaFYRvil+WJCPU/ZVTzKUNTdodiq5JzWtJ9bVvf0SGldJnggieQuwng2t8h2q947WqPdnwL9dlWl2E6PMwhpXSZoMcT1C2lk1V6l7bSTGE0L6X0KIzSsYAKko5Eji4dBDNJMnPF1ay8kfLLAv12NRLMKjU513AlGNAoNKuRIFZpNejXc9QNzCo12UNE1yIGi0KzNIFYpdWgm08Zlt2g+JXnnBVjGtc5ZYILnqBynVPWfsVrf3yZyh3rE6n0AYHp8DCH1Dllgh5PULfOSdboXdpKnYPR/HIdmIVZoza/ORPflq+9c0X45987C7FGq0G/XjlsYdaozR8iiq8MW6UJxBqtBn3fuJzgnXtMhcdogKasUMG4zRpasYWfs1bSzerQ3glEAO+gbhOGG7J7vOxD5go3ZKefYHQn4feqrPksoS27NbEhye47k9sbfY+ongEEFzyB3E0A1/4O0X7Fa1d7tONbpM/muQzT4WGOqJ4BBD2eoGr1bNPGUbu1cRSleWmmJj16KhhxE52InAdGrPWO6EDN5Pwo6eS/n6YsgjmpVu4LBjQKzcoiiJNaDfrP81yaW6lWb8GrLDzbfGWPKYrWZfd42ccUReuy008wupPw5icCWfOt01LHD7d1lLjVWTjeOJfMtz4B9FsAPR7gmKwy3/7610QQPzcQltxDMCSI5icEWRuTi6v4IbbWfNisoSPhd+6AWHZnmI3JFQH6LYAeD3BMhtmUWzydW7+FsOQhguEcGZZOnnIsfaTTqFy6GMGZ9BF/oClLH6mZYyJ9bCZh1i6S8A1AINzdSZjOpYqMfWLsE2OfGPvE2CfGPjH2ibHfYuzxjMfk6XJmVYRMn8tZVm65a8GZ5TP9NJGmz6XNZGL53M5oDO1PdV37qYqytxGL+5xPkC7q3fpOD5mqKBNc8ARyNwFc+ztE+xWvXe3Rjm8hP4dMZZgOD3PIVEWZoMcT1J2qSEbfXdpKM4XRvDg4wdvBTjMxozdEOj8Rn5aKz8YxZywduL2/ISeYqnAwo89ltwN+DQY0Cq2mKhzE6KsG3Xqliiv7V/Erz/tXba8SAhBc8AR1OzCA9ite++PLVG4xn0ilDwhMh4c5ogMDEPR4gqodmGNvn9K+dmAoza/XgXFYB5bzR1eCAY1Csw6svCWzqwfdvAMr+2PxK89v7ds+e/yQDqxMcMETVO7AytqveO2PL1O5xXwilT4gMB0e5pAOrEzQ4wnq</t>
  </si>
  <si>
    <t>dmDJLHZbZjFK8+t1YDCz2Ml9wYBGoVkHBjGLq0E378DKh+fGr1zl6G3b1U4AggueoHIHVtZ+xWt/fJnKLeYTqfQBgenwMId0YGWCHk9QtwNLl7nepa10YBjNr9eBwS5zdXpfMKBRaNaBlXfydvWgf5wLegdPLX5TT8yVd4jGFMh72Y2nFMsEFzxB5Q6trP2K1/74cpVb0CdS6QMC0+FhDunQygQ9nqBuh2bePqWtdGgYzUk0m9zAR66Ip8YTSYUkVlNKOKV6YoP17kS7mhxs97bLr2NYmV2DRaFZhwbZvV0NuvmIrOxjx6885wkbu70Q9pAOrExwwRNU7sDK2q947Y8vU7nFfCKVPiAwHR7mkA6sTNDjCep2YGlRx13aSgeG0fxqHVjUBenA4mP7ggGNQqMOLAopZm1XD/rHiOz+fib+liMyTcu+dkyB7PnNqukUI4Tggieo2qFBtF/x2h9frnIL+kQqfUBgOjzMAR0ahKDHE9Ts0KKqt09pXzo0nOalmVLKBzZoEuSgiJTjTCyL7Ztigo/SjczY05xgrCmHdWi59Q4rwYBGoVmHBljkUQ/6tu+WzYaa4IhhkyGSURY7v5kT42fuRq1mNU/nSRPQQdfxsb0Rg0WhWZqUFwB09aCXNFGzHUY7eiLkLIjkNh2PPRpCw8iZZyOj9ETlMchxj4/tjRgsCs3SBOC414O+nYc+Ck5nH5+YpCRSCEa8shNxyjIRgpu45edJE9C9vvGxvRGDRaFZmpTd2K4e9K3T8dS5WNoQ58fYQQ2cEjvpQKZZjIp7xnQYz5MmIPszPrY3YrAoNEsTgP1ZDzoNtuMvp8K77SC77PTErz7rmqims8YQggueQO4mgGt/h2i/4rU/vlTlUd0TqfQBgenwMIcMsssEPZ6g7iDbvH1KWxlkYzS/Xr0Dsj3jY/uCAY1Cs44MYHvWg37BesfB0iTntKxGDBaFZmlStsS6etCvN2XHYB4Uy+6xXYsYLAqt0oRBPKhq0K83ZcdAJwjHx/ZGDBaFZmlS9iO6etCvN2XHYAYAy8+Fr0QMFoVmaQIxAKpBN16SpVl5Xjt+5dlNYpY/0h86uAYQXPAEcjcBXPs7RPsVr/3xZSqP5p5IpQ8ITIeHOWJwDSDo8QRVB9dMvH1K+zq4Rml+vQ4M5jkxuS8Y0Cg068AgnlM16Bcsh2GeU7o6dl/EYFFoliYQz6ka9AsOrmGeE8vZL6sRg0WhWZpAPKdq0K83VcdAt1XGx/ZGDBaFZmlS9iG6etCvN/HPYBP/LDcHvhoxWBSapQlk4r8a9N3BZu57YwublSe243efn9j+EoZjR9llggueQO4mgGt/h2i/4rU/vlXlYd0TqfQBgenwMIeMsssEPZ6g7ijbvX1KWxllYzS/XE/GYaYTz/svX4IBjUKrnoxDTKdq0K9XF3OY6cTz/stKxGBRaJYmENOpGvTrjbI5zHTief9lJWKwKDRLE4jpVA369ebsOGzXCc9vwFh7sUBRaJYmZUOiqwf9eg4AhzkAabyxL2KwKDRLE4gDUA162ZS9oD/mwWMoQFfnoCKx3IakebrMjaebj0S6+UjI9LFcv2W2gqKyQWl7/Vbi6RNPn3j6xNMnnn6Lp8fzPA6bQDzgkdPtlqPEkz6X24zEcptRREqft/u51qGW+7sQVAnrfj9XSsym8z+8PKkeW6XcpLpSavO7O2L+B0BwwRPI3QRw7e8Q7Ve8drVHO76F+2zryzAdHuaI+R8AQY8nqDr/w/Xbp7SVZgqjeSnFBQtcjQPRapJEqjEW8LOZiZm8kCPzMpZk309TY8EML57fz/ElGNAoNKuxIIZXNeglTYQa5kBTxT77WI85LYl1k4qjO8OVnMdRju48aQIzvHh+08dKxGBRaJYmEMOrGvSP85Hu33rrWxxjqVeMRkyB/LS5eYzGsXVPmeCCJ6hc95S1X/HaH1+uckf7RCp9QGA6PMwhdU+ZoMcT1K17ku91l7ZS92A0LzPVlis2jIbEDlARyWZHrPbLZJQw1jkTxPj9LB2agPleIm8BfQkGNAqtOjQB8b2qQbfeHiHKdk78yrOXwNntSZcjOjAAwQVPULcDA2i/4rU/vkzlFvOJVPqAwHR4mCM6MABBjyeo2oGJdMCf2DrgD6V5Ec3D4Pk0EOP8EMtyTklwMyWGKRrmYZLGnWfhhoBZrSLnOq4EAxqFZh0YxGqtBn1b3xPGSQtriLVGEzkJTZwbBZm1EMb79N9g50kTmNUq8luKViIGi0KzNIFYrdWg7ytVWxkVG1+xzNAq1fQqmSiu+H1d8ASV65qy9ite++PLU+5I//9KmQ4v+pD6pRz2Hk9Qt36Rb5/SVuoXjOb7VOH9XW0+VSjK29Nii6RyoJpufjmHtEhlggueoHKLVNZ+xWtXe7SjW6Q/u/IyTIeHOaSlKhP0eIK6LZV6+5S20lJhNCfRVjvrOQvEmdkSOdKZ+EFzMtPRSM5nwcd7lp2hhIZtHRV6XzCgUWhWQpeN/a4edPOpwrJBHL/y/I5IufnOHtKBlQkueILKHVhZ+xWv/fFlKreYT6TSBwSmw8Mc0oGVCXo8Qd0OLB1Tepe20oFhNL9eBwZbvCHyG3e/BAMahWYdGGTxRjXoz3XUX9bTP4YCtDgXFYnbOmpJv8WPzQBk7V4NPx8ZhAFve25rpqP2fkt7j9d+yProqD19rotPjQ9GfZJ/j3zzQb4sm8m/xIeylG3tVADBBU9Qt0YCaL/itas92vEt1I+2GgDT4WGOqJEABD2eoGqNJOnbp7SvzRRKcxI9aRusHz1hcxhiRyk9CULPhE1px2uQs7fn2WsmYRucZXav79dgQKPQqkaS5UUAXT3oH7PW9+xu36GVzeWYAjlzWem2G3sABBc8QeUOraz9itf++HKVW9AnUukDAtPhYQ7p0MoEPZ6gbofG3z6lrXRoGM1LMzUyLueZk8lpT+QgBQnzPBLGw8y0Hiajh++n6dBgCz9kdrv512BAo9CsQ4Ms/KgGfVtGptTEw6SIGwIjMihOrBw5kU5Ixi0brDvPiR0Stsdeyr0Rg0WhWZqUFw909aBvaRKYm6S2ZJ5VrJFiehEXtCRjEEYHOk1cnGcZmYSdsivV7oiBotAsTcrObVcP+jaFuLA/JsJjLEATWKhQ3OcQzbdOW7kVAZ2NgH6MwMFziOZbv6W9x2s/Zg7RpDnEDfHp5xj1Sf6XpuXwjLIxo1Q62EOlgz1USjCdZqp1+qNOPzU8faRTQIzbyrycgaM0fIsYCHd35tmYeSod9qHSYR8qJaJOM9o6/VGnn0bGPjH2W4w9nvGYDLUpQ9Vy/odazv9QS87qZfZbL3+jl2ciavpcTg3ZgF0yHkH7UxvZfhKhbDvFjjK7Z1i7ze/0kEmEMsEFTyB3E8C1v0O0X/Ha1R7t+Bbys/wow3R4mEMmEcoEPZ6g7iSCffuUttJMYTQv5p2QdHZOEEvlSOKjnngaJiICp06GUZjZfT9N2Q+7uVLmncwvwYBGoVnZX97b3dWDvi8wsXwwYzqjzVAi9RSHCIMMRDhB3ey8F9N5JhEUbDO1yjtJKxGDRaFVmqiy5dfVg269QlKVraP4lef3YrY1SwAEFzxB3ToHoP2K1/74MpU71idS6QMC0+FhjqhzAAQ9nqBqnaPSZmq1tZkapfn1OjAO68ByztFKMKBRaNaBlS2+rh7065XDCuapqfy+4pWIwaLQLE0gnlo16OZ1Ttkqil+5zNJvzyIfUueUCS54gsp1Tln7Fa/98WUqd6xPpNIHBKbDwxxS55QJejxB3Tonbbq+S1upczCaX68Dg9m4Su0LBjQKzTowiI1bDfoFy2HYjlel90YMFoVmaQLZ8VoNunmdU97kF7/ynDtnbNvTXQEEFzxB5TqnrP2K1/74MpU71idS6QMC0+FhDqlzygQ9nqBunZN2vN6lrdQ5GM2v14HBdryq/ObPlYNOYVFo1oGV3dauHvQLlsMwe1O5vRGDRaFZmkDszWrQD0dVpS+/6XodXXbxfokPZaKhzPZO4yPqHgDBBU9Qt+4BaL/itT++XOWO9olU+oDAdHiYI+oeAEGPJ6ha9+i0i1Vv7WJFaU6iA1WOUTuRtMuDSK80cUYrMjguJznQYMMd6wQdmobtYtXZDZ1fgwGNQqsOTZfd164e9C1NRPDMMkoE0/FZxixxdApkmLgb1WAFNfo8aQKzO3XO+VuPGCgKzdIEYndWg76Vx7Oleh4pmTmdiRy0I3Z0Lj47SarF7Kk8UWsCszt1djfdWsRgUWiWJhC7sxp062lAXXZ44lcuM/TGtj1LGkBwwRPI3QRw7e8Q7Ve89seXqVx/PZFKHxCYDg9zSDlcJujxBHXL4WR33qWtlMMYza/XgcHsTq32BQMahWYdGMTurAb9guUwzO7Uem/EYFFoliYQu7Ma9OvNFmvYVbk677CsvVigKDRLk7IV1tWDbl4Oly2V+JXnLZW2uzkBBBc8gdxNANf+DtF+xWt/fJnK9dcTqfQBgenwMIeUw2WCHk9QtxxOuzn11m5OlObX68Bgdqd2+4IBjUKzDgxid1aDfr1y2MB2c5qco7IaMVgUWqWJKVtfXT3o1xtcG5jXZPIbyNZeLFAUmqUJxGuqBt26HDZlCyV+5TkLxTj6SH9oOQwguOAJ5G4CuPZ3iPYrXvvjy1Suv55IpQ8ITIeHOaIcBhD0eIKq5bBJJ6TepX0th1GaX68Dg9mbJrux8WswoFFo1oFB7M1q0C9YDsNOSDVyb8RgUWiWJmXrq6sH/XqDawPzmozaGzFYFJqlCcRrqgb9Yy3xvexqfvafKVsqMQV0JhrKtL0RB0BwwRPI3QRw7e8Q7Ve89seXq1yPPZFKHxCYDg9zSHlcJujxBHXLY/32KW2lPMZoXuoeG0Y1ThPxYWJESueJ1UMgfjR2VCqM4zx+P02HBrM7Tc75WwkGNArNOjSI3VkN+nY2M5vNMM6asIFzwtgUS2k6GUKpokpby5zi50kT2FY7kz0vcy1isCg0S5OyFdbVg/5R99yb8fZ1T9liiSmQs1iUaXsWIIDggieoXPeUtV/x2h9frnJH+0QqfUBgOjzMIXVPmaDHE9Ste9zbp7SVugejOYm2nAqlOCXcDjORehYkCM6I4X4K1GtnxD3LTtChWZj9afMbytaOxQNFoVWHZiH2ZzXoJU1mH/88SUu8EnHQr7khflaSSM+8jn+i4zSfJ01g9qfN7zpbiRgsCs3SBGJ/VoNe0mQYg9EyjGQOYyylrRyIs4ETa6R2jkk2+vOcRGE5LE1yjstqxGBRaJYmZWusqwe9pIkyoxiN4SRQlu7isgMJsYSOlbWXetLMSH6e2WML86JsftfZSsRgUWiWJhAvqhr0Mopa0B/z4DEUoJtzUJG4XYZk1bdOu3T7kRPpQ2+FQmZDAT8bEgQEL31v1x1Fij5R9Imi36Lo8RSPtS+IAlz+3i80ihTx0y3XF0WO9LkOslzMhSBZpni+n2Pgbsv2TWx1VJay7W5PAMEFTyB3E8C1v0O0X/Ha1R7t+Bbssy0vw3R4mCMG7gCCHk9QdeBu1duntJVmCqN5MSwmo4OZKRltHLNJzkSyYRUZ5egCtZbZ+Tx3lFrYNj6r9wUDGoVmNVTZZuvqQS9pIvgYx21ak9nGJ6QVA7HaT4R5QfU8BTE4f540gflaNm/xrEQMFoVmaQLxtapB3+Z3qKTKGk0GIyyRatKxLLeWTMw6O1kRZnqi+R2Yr2XzFs9KxGBRaJYmEF+rGvRt2ZeMY7dhEiSw+ITUihMvpkCk8yML2o9WDedJE9ieKpufOl/bHwuKQrM0KXscXT3oH/bn/VtvPopy5bnzX+JDuWjYL4vgDh1FAQgueAK5mwCu/R2i/YrX/vhylcv2J1LpAwLT4WGOGEUBCHo8QdVRlEtHSLqtIyRRmpcODbQ0/iQdmoP5Wi5r8XwNBjQKrTo0B/G1qkEvaTJJbdw4D2TQkyeSThNxswlksspbFeggpThPmsB8LZe1eNYiBotCszSB+FrVoFvv/nRluyZ+5fmtQ22PygYQXPAEleucsvYrXvvjy1TuWJ9IpQ8ITIeHOaTOKRP0eIK6dY54+5S2UudgNCfRdhRGaRlIkHQkcnRpEcckY9+nuJqVN6fqwGDb+pzcFwxoFJp1YJBtfdWgX7Achm3rc2pvxGBRaJYmZSusqwf9x3+9IqT9/E7ZYokpoDPRUJY/RuPYuqdMcMETVK57ytqveO2PL1e5o30ilT4gMB0e5pC6p0zQ4wnq1j1pW99d2krdg9G81D3B28FOMzGjN2mueiI+3ZQ1xzbQGUsHbu9vyBk6NJj96bJO4NdgQKPQrEOD2J/VoG8rDX/q0v5MhMdYgNa0oUJxW2ro3LfOsM0IZJ09C99QDMKANz63BYZRe7+lvcdrP2RZYdT+179uiU8/x6hP8r8swDk4owylMaOoSB86fbit3MragVY2za1E0SeKPlH0WxQ9nuKILEsU6VMsn3r5XAdZMhJBklDunVnrsjzCFtv0X+JDWcrtxcYHlOUQggueQO4mgGt/h2i/4rWrPdrxLdi9PIDAdHiYA8pyCEGPJ6hZlkdVb5/SvjRTOM1JNOz6tnOU5YaCbNf42L5gQKPQqCyPPMWs7epB30ZvoNuNz5ImINs1PrY3YrAoNEsTgO1aD7qx7RrLuSJ9/Mrzrg1/pD+2zikTXPAEleucsvYrXvvjy1TuWJ9IpQ8ITIeHOaTOKRP0eIK6dY54+5S2UudgNL9eBwayXeNj+4IBjUKzDgxgu9aDfsFyGGS7xsf2RgwWhWZpArBd60E3r3PKzlL8ynWWvunpqRCCC56gcp1T1n7Fa398mcod6xOp9AGB6fAwh9Q5ZYIeT1C3ztFvn9JW6hyM5tfrwEA2a3xsXzCgUWjWgQFs1nrQL1gOg3aZxsf2RgwWhWZpAthlWg+6eZ1T3jwZv/KcO2fcts94SJ1TJrjgCSrXOWXtV7z2x5ep3LE+kUofEJgOD3NInVMm6PEEdesc9/YpbaXOwWh+uQ6MgU5LjY/tCwY0Cq06MFZ2W7t60K9XDjOYvcmy9yauRQwWhWZpArE3q0Gf5nxDw9LqMJZWh7G0/JCz9CG24pH38cxjPI5dJ8bSEjGWloixtBoxovRbKD0e5ZDFYmxZJsaWZWJsWZ4YadLnOs6yfBHB81MGNl8yxsruUWyFck6MytxgfkTpDSC44AnkbgK49neI9iteu9qjHd+ifbbtZZgOD3NE6Q0g6PEEVUtvlqxUtmWlojQn0bB9+GepqWBWKpP7ggGNQrOaCmKlVoN+uR2shsGsVKb2RgwWhWZpArFSq0G3nmJkZfcofuV5J6bphUwQggueoHKdU9Z+xWt/fJnKHesTqfQBgenwMIfUOWWCHk9Qt85JVupd2kqdg9H8eh0YzEpleVdx5ZoIWBSadWAQK7Ua9Msd6GIYzEpleVdx7QorUBSapQnESq0GfbKTOgwru0kxBXLOjGp7QhmE4IInqFz3lLVf8dofX65yR/tEKn1AYDo8zCF1T5mgxxPUrXuStXqXtlL3YDQvHRrouIaTdGgcZq3y7P7I1cO6QFFo1aFxiLVaDbr1wJ2XHcP4lecdw7Z72gEEFzxB3Q4MoP2K1/74MpVbzCdS6QMC0+FhjujAAAQ9nqBqB8bZ26e0rx0YSvPrdWAc1oHlTOWVYECj0KwDg2xWrgbdvAMrm4rxK8/vddxeF3FIB1YmuOAJKndgZe1XvPbHl6ncYj6RSh8QmA4Pc0gHVibo8QR1O7DksPMthx2l+fU6MJjDnt7pPcGARqFZBwZx2KtB389KvPkUj6nwGA3QujhUMG4LF/nGTcwmKdnEVzvOSAARwFue2yLFDdk9XvYhCxI3ZKefYHQn4c1PR+TmW2fEZhrpLBd8CyoIY3camW/9lvYer/2YXDJpKeuG+CXXEOrPkVE2ZRTdyqicI6h2bPYBYezOKJsyal17j9d+TEbZJaPWxS8Zh1C/yL+pT2ObpuYZL1uJsdjJnlPbeu6xTHDBE8jdBHDt7xDtV7x2tUc7voX6LCHLMB0e5pChW5mgxxPUHbrZt09pK80URvPS8U1u4CNXxFOTVsgKSaymlHBK9cQG692JVoNw0L288bF9wYBGodnQrWz5dvWgf6wGuTeUib9phybKVuIv8aFsNL7cUnxohwYguOAJ6nZoAO1XvPbHl6vcgj6RSh8QmA4Pc0SHBiDo8QRVOzSRDogWWwdEozQvs0tK+cAGTYIcFJFynIllsX1TTPBRupEZe56N9gK2g1pkz0r+GgxoFFp1aKJsAXf1oG/XHbDZUBMcMWwyRDLKYuc3c2L8zN2o1azm6TxpAvNcRc5+XI0YLArN0gTiuVaDXtJEzXYY7eiJkLMgktt0isNoCA0jZ56NjNLzlMdCwNIku5FyLWKwKDRLk7If19WDvh3bMQpOZx+fmKQkUghGvLITccoyEYKbuOXnSROYASbk3ojBotAsTSAGWDXoW6fjqXM6tjfOj7GDGjgldtKBTLMYFfeM6TCeJ01gW0yF2hsxWBSapQlki2k16POc7iKSxSXTmS5y60wXkXdb4OcggFjgg6ObKyGSzyXTSS4bAD0e4BBrQixml1xOb9lAWMwwBMNPlldKtLbzOeUtcbGVydkw8bXa/KYOmc8pE1zwBHI3AVz7O0T7Fa9d7dGOb7E+2+4yTIeHOWQ+p0zQ4wnqzueYt09pK80URvNSWvOJK2pnEqZxItIwRzyLlZaglhs+zcPET1QzwbaripxbsxIMaBSa1UxlW62rB72kiVDDHGgaz88+jtaclsS6SRHFDFdyHkc5uvOkCczHEjlLZzVisCg0SxOIj1UN+taahGHys3BESTnElIrJ5TWNBTkLdmTBj0LR06SJhO0VlLmp8vUXCxSFVmkiy55GVw/6bJvfZXmuPKZAbq5c07b3pwAILngCuZsArv0dov2K1/74cpXrsSdS6QMC0+FhjiiPAQQ9nqBqeSzT3kG5tXcQpTmJttpZz1kgzsyWyJHGVm3QnMx0NJLzWfDxnmVn6NBgPpbMWTorwYBGoVmHBvGxqkGnDu3bCRaiyrJNE7/6nE2jadsLMgAEFzxB5Y6srP2K1/74UpVbzidS6QMC0+FhDunIygQ9nqBuR5b2EMqtPYQozcvIzDlFHRWEpiG+tNYRaxQnghlBBxr/n8/fT9ORwSxUKfcFAxqFZh0ZxEKtBv3zHsLm9pjU3zpr+bfOabMVCJUNBPz4TBALvA262WMRoE8A/RZAjwc4xB6T6YqDRPDXv24hpKcwDD/ZYw0zLBmwTsY008uH3UoznSWEb7gAAe1Os+TCRoo+UfRbFD2e4phcW6zYiBEzTt8+10GWvESQnCPj0h5EndLObDbueRsHfjADiGV3sqWNiDpl3AZAjwc4Js+W3Yh6ybYNhCUbEQznyLB0UZBSKc3YVoblbSL4cnsQy+4MS9cDRYB+C6DHAxyTYcuVQJEg5dk6wpKHCIYEcf8SWPvZhrLXFOvzrNfE6OZXdchsQ5nggieQuwng2t8h2q947WqPdnyT9TnqKcN0eJhDZhvKBD2eoO5sQzoz9i5tpZ3CaF5mG0Crdk8y26BgPrDKWqJfgwGNQqvZBgXxgatBv96CbQXbTKayVtNaxGBRaJYmZU+wqwf9ensOFcyEU1k/ai1isCg0SxOICVcN+vX2HCrYZjKVne9ffbFAUWiWJmVjpqsH/Xp7DhXMCVFyb8RgUWiWJhAnpBr03dJP9yG2HWWr8map+N2rbBja7t0AEFzwBHI3AVz7O0T7Fa/98a0qD+ueSKUPCEyHhzlilA0g6PEEVUfZSr19Svs6ykZpfr1Rtob1ZHpfMKBRaNaTle9R7OpBv+AoG3Zxocp6NGsRg0WhWZqUN6Z19aBfcJQN2wmmskbLWsRgUWiWJpCdYNWgX3CUDdsJpvLz3GsvFigKzdKkbEh09aBfb5StYQ6Azk+Gr0QMFoVWaaIhDkA16JQn2a+/PJp7gj5+6eWJ7fiV5y+danvQJYDggieQuwng2t8h2q947Y8vU3k090QqfUBgOjzMEYNrAEGPJ6g6uNZp55fe2vmF0vx6HRjMdNI5/2UlGNAoNOvAIKZTNejXK4c1zHTSOf9lNWKwKDRLE4jpVA369QbXGmY6abk3YrAoNEsTiOlUDfr1puo07ARDrfZGDBaFZmlS9iG6etCvN/GvYRP/OjcHvhoxWBSapQlk4r8a9HkOutzcWKXzs9n8kf3YnQibO6nQsg/Zf7C9bwqlOwk/y0GWujz3HVuR/Nx32wMOAAQXPIHcTQDX/g7RfsVrV3u041ukz7a5DNPhYQ6ZrykT9HiCuvM16aYtvXXTFkrzUhOBTjM8S00E86V03qJZ2+sPikKzmgjiS1WDfr2DLA3MlzJ5i2YlYrAotEoTA/GlqkG/3kGWBrYzxeQ3aay9WKAoNEuTsmfR1YP+HGF9cQEeQwEq9FGRuI2wjEhHCqRzBWy6T8Bu3ZttchPhmjU+MCVS9ImiTxT9FkWPpzhk/BUp0udywoBdrhbYAFlOIECQ/DQia352qinPq8dWJ7+ZY/tEiCNGZACCC55A7iaAa3+HaL/itas92vEt2GdbXobp8DBHjMgABD2eoOqIzKQj58zWkXMozbcRGRskF4IIPsWOlCpKvJ8smWLppbUYqB7PM0ttYJ6XkfuCAY1CsxoK4nlVg74ttJCzjP8JRkZm4rOD9MRNghLO1ajs4CeuT5QmMM/LqL0Rg0WhWZpAPK9q0EuaUOnMMMfhmggDI3LyjjgdKJF8YlrPwQZ1ojSBeV5G740YLArN0gTieVWD/uN+tcD9W29fHpf3dMQUyNsy23ekHVIelwkueAK5mwCu/R2i/YrX/vhyleuxJ1LpAwLT4WEOKY/LBD2eoG55nG7euktbKY8xmhfRzgdHqSAqyDQd6Q2xwXMSf0tzS5UczfT9NB0abL+Vybs3X4IBjUKzDq1ss3X1oJc0cU4ZZelEpkFqIoOzxNlJk0HYWXJv3TiP50kTmK9l8hbPSsRgUWiWJhBfqxr0kiYDd4Kn2ypGJ2IpLbkkllNKJhacC4ZpM51nubqF+Vo2b/GsRAwWhVZpYiG+VjXoP05285Yt2zcxBbL2DW97uAmA4IInkLsJ4NrfIdqveO2PL1e5HnsilT4gMB0e5ojyGEDQ4wmqlsc27b+yW/uvUJqT6JmpWfBZkJmbkUijGfGBj7FGoiIE7agez7NjwnJYh5Z1/L4GAxqFZh0aZP9VNejbjgmtxGypJVIwFz+sJnakAzHjrGJ/aP1kz7NQw8L2X9ms47IWMVgUmqVJ2Rrr6kHf0kSweZRUEhp/QuJvauIcY3EANoVhmCnj/EStCcyLsnJ3xEBRaJYmEC+qGvRtFKWEj4nD4nBcTPHZ2RFv2UhcfG4SExuDCedJE5gXZdXeiMGi0CxNIF5UNegfoyj5/SSjqLLlElMga7nwtvcXAwgueAK5mwCu/R2i/YrX/vhylcv2J1LpAwLT4WEOGUWVCXo8Qd1RlH77lLYyisJoXmaPvaLMzYEYGWIpPSlPAnOSWBbUoBULkzlReQw7+89mHZevwYBGoVmHVrbGunrQt7qHqcEwb8k0xV+Qs4+PCcfSFCKbtHNyYP48aQLzomzWllmLGCwKzdIE4kVVg17SxLI4wApxTD7EHIrPukA8V7GoHpTW3gph3HieNIF5UTZry6xFDBaFZmkC8aKqQS9pYrgaYnvDYu1s4sBcmoGEYdLxWaqko4ZRqU6TJg7mRbmsLbMWMVgUWqWJg3hR1aBvtcnIqdZsJtOgLUkLAWMHNXOiNdfDELiifj5PmsD2WLn8dPdaNw2KQrM0KfsSXT3oJU38yOP4mwrCfRyOy1i8kJhIhlgfgp5czLfZnCdNYEaAy8+Jr0QMFoVmaQIxAqpB35aRT4Ezo+IPx7SmZpxH4qfZkWC8sWGaJsfOU5s4mBHg8nPiKxGDRaFZmkCMgGrQtx2bC/tjIjzGArQ3EBWK25ZNp751lqc77oWLH2rrjnsns7GAn0EBAoJPuNy2bEaKPlH0iaLfoujxFI8zLiAK8KTLfcumS5f1Joz4KdL1vVsgyxXlCJKE0vxqaJeSjdL0ka67pzZ+MJ4+TErF9AMutrJQZakbbxx2KQEjWZ/I+kTWJ7I+kfWJrN8i6/Fkx2TmkpMRLX3K5TNdYJ7o0qdZ8nb56Qbgkt0Iwp8ytrnB4cpzurGjzM+Ptt1kDCC44AnkbgK49neI9iteu9qjHd8CfpYfZZgOD/PY2JVh9qbSP0MIejxBVYPDJYPjLm2lmcJoTqIDVY5RO8Wh4zAR6ZO7b7Qig+NykgMNNpxodAgzOFx+rn9tvy0oCs3KfojBUQ36liYieGYZJYLp+CxjNo4kp0CGibtRDVZQo8+TJjCDw+Xn+tciBopCszSBGBzVoG8Gh7Z8MGM6791QIvU0EzfIQIQT1M3OezGdZ5mYgxkcLj/XvxIxWBSapQnE4KgG/cftbtj0pbcsi+OooBiFX+JD2Sg0vb0GQnDBE8jdBHDt7xDtV7z2x5eqXIc9kUofEJgOD3NAWQwh6PEENcviqOrtU9qXshin+dXKYktB3lp8bF8woFFo1JFFnmLWdvWgbxPhgwqCSkvsmBZ/xN8jzqtAaBjiX1glxXnWO1sK8tbiY3sjBotCszQBeGv1oJc00bOleh4pmTmdiRy0i7/lXCyhJ0m1mD2VJ2pNQN6apXmbae0iF1AUmqUJwFurB30vi1Pd2LYsLu8hiV+9zEah6Zk7EIILnkDuJoBrf4dov+K1P75U5TrsiVT6gMB0eJhDyuIyQY8nqFsWy7dPaStlMUbz65XFoP1d8bF9wYBGoVlHBtjfVQ/6Besd0FmD8bG9EYNFoVmalK2wrh70C46eQN5TfGxvxGBRaJYmAO+pHnTKk6blcNlSiV95zlJJLsNWBXBIOVwmuOAJ5G4CuPZ3iPYrXvvjy1Suv55IpQ8ITIeHOaQcLhP0eIK65bB9+5S2Ug5jNL9eBwayO+Nj+4IBjUKzDgxgd9aDfr1ymIH2c8XH9kYMFoVWacLKFlhXD/r1BtcM5jmxnP2yGjFYFJqlCcRzqgZ9nyVOnX3TWWJWtlTiV5+1VAR9jMKhZTGA4IInkLsJ4NrfIdqveO2PL1W5DnsilT4gMB0e5oiyGEDQ4wmqlsWMv31K+1oWozS/XkcGsztZ1vn7GgxoFJp1ZBC7sxr0yy0WtQx0pmB8bG/EYFFoliZlC6yrB72kySjtYIwbiBJWEKnCRHwQlhg/MG7HwQYpz5MmMM+Jqb0Rg0WhWZpAPKdq0K83F8NgnhPL2i9rEYNFoVmaQDynatD30VMqPdqOnsqWSvzqs5aKaHpwP4TggieQuwng2t8h2q947Y8vVblcfyKVPiAwHR7mkNFTmaDHE9QdPZm3T2kroyeM5tcbPYG22sXH9gUDGoVmHVnZCuvqQb/g6AnmPbGcDbMaMVgUmqUJxHuqBv3HuS4ssrxssfwSH8pGo+lR2xCCC56gbt0D0H7Fa398ucod7ROp9AGB6fAwR9Q9AIIeT1C17uFpyx3f2nKH0rw0U1zJINMQf0jnonruiB+5iD0gD5NRYeDyPAN4DrM/eXb32ddgQKPQqkPjEPuzGvTrLabgHJYmeadlJWKwKDRLk7Il1tWDPssRA7xsscSvPm+xbJ/td0i9Uya44Akq1ztl7Ve89seXqtzBPpFKHxCYDg9zSL1TJujxBHXrHfH2KW2l3sFoTqIHNY2OWkfCpBSJvV+avw6C0Jlb7fkYgr9n2Rk6Mpj9md7pPcGARqFZRwaxP6tBv2C9A7M/01e5L2KwKDRLE4j9WQ36di7zt8+Jnj/z4DEUoFNWUZFYDsm1PJ2FGyu3+LFxIrNNnU0mCm3Pwk0AfQLotwB6PMBjHwUCAHdTtyNvE0A6hlksn1vHMOMYFogbQ/upxLJrFFuZvAPT9FBbCMEFTyB3E8C1v0O0X/Ha1R7t+Bbrs+0uw3R4mENK6zJBjyeoW1onC5VvWagozUn0JA0zahREKB/rK+kUscIOsR+d9Tx7poX/0le2q5lgFirPu4krJzLCotCsZoJYqNWgbyOwwczGGkmsicW3pGwgsWscCDc0aGfnQE9koXKYhcrzbuJKxGBRaJYmEAu1GvRtQcZkdDAzJaPljEjOBPE0KDLK0QVqLbPzl+spmqWJgG3fE3mXZu0YYFAUWqWJKNtpXT3oW5qEYfKzcERJORBp7Ey8prENYsGOLPhRqNNcFRuJYWmSt3LWIgaKQrM0gfhX1aCXNJmppMoaTQYjLJFq0iQoa8nErLOTFWGm83nSBOZfibyVsxIxWBSapQnEv6oGfbZ1O6I8dR9TID8N3vYQFADBBU8gdxPAtb9DtF/x2h9frvLo7olU+oDAdHiYIwbbAIIeT1B1sC2SjyW2fCyU5iRaBamYndLlo1O6HyIW1X6OPaBzztvY3k0TH7+fpkOD+VhC7gsGNArNOjSIj1UN+lb3WBksF5qwkUkig0s1khdk4JZTQWcZxIlGUTAfS6i9EYNFoVmaQHysatCvZ3cK2DY+ofdGDBaFZmkC2cZXDfpHeSzv3/731uVxefo9pkB2Klu23c4HILjgCeRuArj2d4j2K17748tVrseeSKUPCEyHhzmkPC4T9HiCuuVx8qLElheF0pxEj9Z4rfxMRjbTOOgfRWzVhCJaBMP4EMsnOnw/TYcG86JE1pb5GgxoFJp1aBAvqhr05/od+ZgHj6EALRlBReK2fkema6xlut9apvutFUsfG7daW5E1XSTffIsf2yEQFbwpuq3kkeneapkutJbpQuuI0m+h9HiUxwYJhAJuk+5reuRyRbVcLrCWywXWkSZ9bl1ajeNJQPcRWPOaSpbtnF/iQ1nKtkvnAQQXPEHdmgqg/YrXrvZox7doP9p2AEyHhzmipgIQ9HiCqjWVTFsF5dZWQZTmpZkKjCk6SzK5gacJBU68ZoYIE4bguTIizN/PUlNJmNUqs67j12BAo9CqppIQq7Ua9G0uSQkqJXVkpM4TxtIyezppQqmiSlvLnOLnSROY1SqzruNaxGBRaJYmEKu1GvTrnaQhYcdVyqybsxYxWBSapUnZduvqQf+Ycrx/680deVm2c2IKyGw09GM0ji2PywQXPIHcTQDX/g7RfsVrf3y5yvXYE6n0AYHp8DCHlMdlgh5PULc8Trf03aWtlMcYzUk0bHvhWTo0mNUq1b5gQKPQrEODWK3VoG/TjZbOsbfTRNp06oaZGPGDoERIOho+zVSK8yxYlTCrVeq9EYNFoVmaQKzWatCv58hL2C19Mu/mrEQMFoVmaVK23bp60GdbsCrLdk5Mgbyd8+Uq72PL4zLBBU8gdxPAtb9DtF/x2h9frnI99kQqfUBgOjzMIeVxmaDHE9Qtj9OtfXLr1j6U5iR6ktq4cR7IoCdPJJ0m4mYTyGSVtyrQQcrz7A6VsG1/Mu/4fQkGNArNOjTItr9q0K9X9yjYtj+Vd1xWIgaLQqs0UWVrrKsH/aPuuYM3r3tU2XKJKZC1XGIebTX1R9Q9AIILnqBu3QPQfsVrf3y5yh3tE6n0AYHp8DBH1D0Agh5PULXuUeztU9rXugelOYn2jMWfS0c0G9LRCNaQoAZD5mBGOjKrtHbfT9OhwexQlXUGvwYDGoVmHRrEDq0G/aNDu7+f7Tu0susXUyDr+sU8atqhlQkueILKHVpZ+xWv/fHlKregT6TSBwSmw8Mc0qGVCXo8Qd0OLe08VVs7T1Gal7pbDYML40z4rIZYplNOwuAkmRQVg50nFsbzDOQVbOepkvuCAY1Csw6t7M529aCXNKFs9sMUeztlFCVSxEF/HBOORMhhmObR2nE4zw4MBbNDldobMVgUmqUJxA6tBn0rj7XmzLuJDDQd4iLMlJaMeTJozukslHP8RGkCs0OV3hsxWBSapQnEDq0G/blRRz3mwWMoQPtAUJG4bdRRdos96/Ep+J03IAJ4EXPblLMhu8fLfixbQLLBlct9A86G7PQTjO4k/L7Rpv0Iq+wOxVYk67So7SOPDxlhlQkueAK5mwCu/R2i/YrXrvZox7dIn21zGabDwxwywioT9HiCuiOsZJWqLasUpTmJFpTSYA0lWroQO0bmiB0GS6YpWO2YDWL0309TE8GsUuX2BQMahWY1EcQqrQZ9SxMthZzCQEa5bMoRM7GT5oRrL2c2jrHkPs8OCg2zSnXWNVyNGCgKrdJEQ6zSatC3BafCUOmYIsoPIqbUGOJoTI/ET1T5mU0zdedpTTRs257OuzErEYNFoVmalG2zrh70bXQlRie0m8nsmSdyUow4HzzxOjDt3Ci5P8/CCw3zqXTeslmJGCwKzdIE4lNVg74drBK4HtloCB+Mis9KTfwYmx/ORWyAJkPVpM6TJrBtezo/Fb4SMVgUmqVJ2bPo6kHf5muWAuUxER5jAZo3QIXiNmGj1Ra8zMLDt1aBCOBjotuEzYbsHi/7kAmbDdnpJxjdi/DmGaS3MkhlkeB304AIdmfQuuweL/uYDFqXveQWQvdPbVDzKT9dnkOPHVF+Dr3tcd4AggueQO4mgGt/h2i/4rWrPdrxLdJn916G6fAwR0z5AQh6PEHVKT+t3z6lrTRTGM1JtA3eDnaaiRm9IdL5ifh0OMJsHHPG0oHb+xtyhrIatt1P522albNoYVFoVlZDtvtVg/6zrP6SCI+xAPXNqFDciyK3BZ+d8dbwpckgAni7cy+K1mX3eNnHFEXrstNPMLqT8LP4oLo8iR6bkewkuuab384hRVGZ4IInqFwUlbVf8drVHu34FumzcS7DdHiYQ4qiMkGPJ6hbFLm3T2krzRRG89JMmclrM1qi/GyJnOlI7Kw50eMsJDWjmtn8/SxFkYEZXCbr9XwNBjQKrYoiAzG4qkHfnIspcGaUIXaUgshxTgbH7Egw3tgwTZNj43nSBGZwmazXsxYxWBSapQnE4KoG/XoLkg3M4DJZr2ctYrAoNEsTiMFVDfq2Ad1yz4fkcpj4C/EBRpzxNo7JvNFqtmFJ07OkCczgMlmvZy1isCg0SxOIwVUNekmT2XDFJPOEjunK0bRjPUhhyDTE9mhgo3bBnSdNYLtgjNwbMVgUmqUJZBdMNeglTZydnbdBE++0j3WMYiRQY9N9xm4amRykOM/iGwPbBWPU3ojBotAsTSC7YKpB32oTxQea9gcrIR2RYU7na+sx9lezooYywfV5lvIZ2C4Yk50LX+2mQVFoliZl06KrB32rTfg0Dkp6Mjoen51HSZwXmggV2EgFnwQ/UacDcwlMdsJ8tZsGRaFZmkBcgmrQt05HODmEiRFrUx0zcUrcaCXhVimn6BSrmRO1JrDLr0x+rnut/QVFoVmalHc9dPWglzQJKnDv1Ey0S+cteT/GYfQgyRSEmqwNdGDn2chtYNsMzM65RmgUmqVJeVK4qwd9SxNvRzeGQFRI96mxSZEQOyVi5eC4p24eTrQbxcJmYe3uCUlYFFqliYXMwlaDvi8MHkempCQDS2dgWzXEcfPoiRrFoIZRT/RE5zta2Cys3T0hCYtCszSBzMJWg/5zBUPzZZ1WfOscc/FDmq0w5GcZG+/pjgB9Aui3AHo8wCGrGiLAX/+aCOLnBkJ6CsOwWIfNM0zG5KI8fWytlrH5CUr49Xcglt0ZJmNyRYB+C6DHAxyTYenqzkSQPjfX0KAYzpFh6ltnXbos1m0tUk8LxzJw8H3fIJbdGaa+9Qmg3wLo8QDHZJhKF8K65VrYDYQlDxEMCULeGNJ30XSVli3Pj8ZSSWUptzcWHLFKC0BwwRPI3QRw7e8Q7Ve8drVHO77F+ixAyzAdHuax1SrD7E2lf4YQ9HiCqqu0rHr7lLbSTGE0L/MDo+B09oaEKQ4BpBCMeGUn4pRlIgQ3cful3m838IN5FzY/jf8lGNAoNBv4QbyLatC33sxT5zRNW4vHOEgcOE1HFgQyzWJU3DOmw3ieNIF5FzY/jb8SMVgUmqUJxLuoBn2zuJTygQ2aBLmcmTzOxDLjiWKCj9KNzNjzeBcW5l3Y/DT+SsRgUWiWJhDvohr0bc3nbIfRjp4IOQsieTpaW4yG0DBy5tnIKD3RbCPMu7D5afyViMGi0CxNIN5FNehbp8NmQ01wxLDJEMliG2T1zInxM3ejVrOap9OkiYN5Fy4/jb/W/oKi0CpNHMS7qAadJqXjL6fCu+kg25Wn5uNXn5+ab3t7HoDggieQuwng2t8h2q947Y8vVXlU90QqfUBgOjzMEYNsAEGPJ6g6yHbpFpm7tK+DbJTmlxtkOw7ryPLmzsoNYbAoNOvIIJsXqkG/3ujJwTYvuLxDs3aRHCgKzdIEsnmhGvQLlsWwzQtO7o0YLArN0gSyeaEa9OsNsh1s84JTeyMGi0KzNCn7EV096PvoiSXwtsOn8gR3/O7zE9xtj9cCEFzwBHI3AVz7O0T7Fa/98a0q1+tPpNIHBKbDwxwyfCoT9HiCusOndLzWXdrK8Amj+fWGTzDzyeV9mJWTpmBRaNaTQcynatCv51E6mPnk8j7MSsRgUWiWJhDzqRr0C46yYeaTy/swKxGDRaFZmkDMp2rQLzfKdhRkPsXH9kYMFoVGaRJ5ymlSD/rlRtmOgjbOxMf2RgwWhWZpUjYkunrQf/y4AfFLjfoYCtAyZ1QkljXnjqZ9M3Rjy4yj2bltQx8DcOhy86S939Le47UfsdI8aU+fW/tkcOqT/PsuhpRYLedvImDxBYutSnZS3PDN7+iA+RsIwQVPIHcTwLW/Q7Rf8drVHu34FuqzrS7DdHiYA+ZvIAQ9nqDm/E1U9fYpbaWZwmhe5m/4xBW1MwnTOBFpmCOexeG8oJYbPs3DxMfvp6mRQIZVfGxfMKBRaFYjAQyretBLmgg1zIGminv2sZ5yWhLrJhVHZ4YrOY+jHN150gRkWMXH9kYMFoVmaQIwrOpB31qTMEx+Fo4omS4eNzG5vE5HubFgRxb8KBQ9T5qAdqzEx/ZGDBaFZmlS9jC6etDLiOvbaW4PipV/MRoxBbJz42Z7O/Yh5XGZ4IInkLsJ4NrfIdqveO2PL1e5HnsilT4gMB0e5pDyuEzQ4wnqlsfm7VPaSnmM0bxMIcpgtJpGwoT0RI5mIJ57T+Lv2UnxyfLhRFOIIN8qPrYvGNAoNOvQAL5VPejPKcQvefAYCtD8FSoStylERtPROxsXczqadWRM2xMrkvZ+S3uP137IFGLUnj637ujEqf9pCrF5jcTKVs4v8aEsZdNjKiAEFzxB3RoJoP2K1672aMe3UD/aagBMh4c5okYCEPR4gqo1EqNvn9K+NlMozYto54OjVBAV0lUhzhtig+ck/pbmlqrYdU7fz1IjMZjNyrKO49dgQKPQqkZiEJu1GvQtTQJzk9SWzLMaiORyJi5oScYgjA50mrg4zfUfjnFYmuTdwbWIgaLQLE0AG63qQS9pMnAnOGeBjE7EZ+PDxHJKycSCc8EwbabzjLgYaKOVY3l3ZiVisCg0S5OyjdbVg76tFJwt1fNIyZxuCZGDdsSOzpFhmiTVYvZUmvOkCcy3YnJvxGBRaJYmEN+qGvSPmWb5/SSjqLI9E1NAZaPRdCMNhOCCJ5C7CeDa3yHar3jtjy9XuWx/IpU+IDAdHuaQUVSZoMcT1B1FqbdPaSujKIzmJHpyxlAbmzGtBhtrJBGI95rGonqerJV+suP8/TQdGsw6ZXpfMKBRaNahQazTatAvOIoC7beKj+2NGCwKzdKkbKN19aBfcBQF861Y3sJZiRgsCs3SBOJbVYP+4/POiObGFU/GlaRbEcjaJ7bx2neejKsN7T1e+yHGFV+Mqw3xyx0SCPU/GVcNM4rFjOI6foj0b2LjGP8YgSwha5xbLOZWpOgTRb9F0eMpjsmydIp/woifYvn3DZAlIxEkZ7JKeXme/Zf4UJZy+/6YIwb5AIILnkDuJoBrf4dov+K1qz3a8S3Yj/IAANPhYY4Y5AMIejxB1UE+Z2+f0laaKYzmJDoWYkIpTgm3w0yknkW69o0Rw/0UqNfOiHuWnaAs5zAPjGftoK/BgEahVVnOIR5YNeglTeY4/I9DPUu8EmN8lhviZyWJ9Mzr+Cc6TueZC+IwD4xn7aC1iMGi0CxNIB5YNejbwM1qZWejyBD/p4gU00C89DKO9PjsHR1C/DxPmsA8sFQh7IsYLArN0gTigVWDvq1hNqMYjeEkUMaIDHYgQWlL2OClnjQz8jx3mzsO27uVvsp9EYNFoVmalP2Qrh50ypOmo6byvHr8ynWG3tLtuZRDRk1lggueQO4mgGt/h2i/4rU/vkzlMv2JVPqAwHR4mENGTWWCHk9Qd9Sk3z6lrYyaMJpfrwODeV48Z/+sBAMahWYdGMTzqgZ9s0ZtMIyPgUxOGyJHoYifYnVkwjQKbelk3InSBOZ58Zz9sxoxWBSapQnE86oG/YKDa9AZgy69BPsiBotCszQBnDFYD/r1puoE7IxBkbNXViMGi0KrNBHlvThdPejWoyZRnl6PX3luqtrSbW/wiFETgOCCJ5C7CeDa3yHar3jtjy9TuUx/IpU+IDAdHuaIUROAoMcTVB01ieQ1iS2vCaX59TowmNckcrbLSjCgUWjWgUG8pmrQr1cOC5jXJHK2y2rEYFFoliYQr6ka9Ot5TQLmNQm5N2KwKDRLE4jXVA369abqBMxrSm3lvojBotAsTSBeUzXoH9vy7t968xV7ojzdHlMgN3Wt7fYBNIeMosoEFzyB3E0A1/4O0X7Fa398ucpl+xOp9AGB6fAwh4yiygQ9nqDuKCp5T3dpK6MojOYkOtgwqnGaiA9TbNWk88TqIRA/GjsqFcZxHr+fpkODeU8iu/XoazCgUWjWoUG8p2rQt/XnbDbDOOvY23FOGJscsenMXEoVjZ2gZU7x86QJzHsS2a1HaxGDRaFZmkC8p2rQt9ZEBM8so0QwPRHJmCWOToEME3ejGqygRp8nTWDek8jZMOsvFigKzdIE4j1Vg/7jNDfSyLRzSsqNAMj8Th39GIBjd07JtF9qQ3uP137Ifim57JHaEL/s10OoX/qo7+cYccnyVP0v8aEs5ZeLlQ8dcQEILngCuZsArv0dov2K1672aMe3UD/aagBMh4c5YsQFIOjxBFVHXDL5VnLLt0JpTqKHkQ521jZdJMCJnDkj1s8mdpR+jH0oNbO6vyEnqJEkzLeSOQtnJRjQKLSqkSTEt6oGvaSJUTJMaozPDkyk0RklXntG5uAGQ6f406DOkyYw30rmtwutRAwWhWZpAvGtqkGfbaZZlu2ZmAIyFw33ZbXSsXVPmeCCJ6hc95S1X/HaH1+uckf7RCp9QGA6PMwhdU+ZoMcT1K175NuntJW6B6M5iaZe22nilLhRijSPZIilsZE75RSihFmnUu0LBjQKzTo0iHVaDfrmsDujghGeSE5j5zcbT4JlitCJz54Fzb06zxSihJ0TKPXeiMGi0CxNyjZaVw/6z5O95GMiPMYCNIGFCsV9DtF+65wWWxHIWjIOvqAUhAHvo+5ziPZbv6W9x2s/Zg7RpjnEDfHp5xj1P80hNswoFzNK8fSRjvdSbiu3sj6O441zy8XcihR9oui3KHo8xTFZ5lKWRYz0uZzvtQGyZCSC5KeMS11Y29Fb2RaKHVnWFnJtL4oEEFzwBHI3AVz7O0T7Fa9d7dGOb8E+y4MyTIeHOWT0Vibo8QR1R2/u7VPaSjOF0byU5UzNJlXvwqXFIkJr4t3oCA+TGCWjQ/zT97OU5Qq2XVBlncavwYBGoVVZriDbBatBL2kCu7viLGkCuytLZZ2etYjBotAsTcqWXFcP+o+TXZCtylbPL8v0RCYa2ysqjqh7AAQXPEHdugeg/YrX/vhylTvaJ1LpAwLT4WGOqHsABD2eoGrdo/jbp7SvdQ9KcxINW9Z2lg4NZsOqrCP5NRjQKDTr0CA2bDXo11tGr2DbB9NahJ0RA0WhWZqULbmuHvTrLaNXMA9Mqb0Rg0WhWZpAPLBq0H+c7FY/VbZ6YgrobDTaLmYFEFzwBHI3AVz7O0T7Fa/98eUq12NPpNIHBKbDwxxSHpcJejxB3fI4bR+8S1spjzGal7qHKseonYjWQ6yRvNLEGa3I4Lic5EBj53ii+R7Y9kGVNw9XFuzBotCsQ4NsH6wGfTurR1s+mNGQIAwlUk8zcYMMRDhB3ey8F5M9T5rAtg+qvOO3EjFYFJqlCWT7YDXoH3XPHby5HarKDlBMgZybYhof2Q0guOAJKtc9Ze1XvPbHl6vc0T6RSh8QmA4Pc0jdUybo8QR1655kh96lrdQ9GM1JtHPMT9wI4pczgyYTR3N2GokIzAkXplmy83RoGmaH6pwzuBIMaBRadWgaYodWg77t9RrENHo+E++4iTWS1sRKHsjEvQ2KUueHLyvO2qUJzA7VOWdwNWKwKDRLE4gdWg369Q6f0xyWJjnHZTVisCg0S5OyNdbVgz7PsQl668QEnTNYzI7jc0EE8CLmtiJ1Q3aPl33IEtQN2cviZ4TuxYO46W4+s6zLdkxsRWSWsu1VsgCCC55A7iaAa3+HaL/itas92vEt0mfbXIbp8DBHjLAABD2eoOoIS6ftgndpK80URnMSPU5hkHS2JJjYO8qJeuL4EHvHic7jxNno6YlKZ5hVqtW+YECj0Kwmglil1aBf75gEDdsuqHNuzGrEYFFoliZl26yrB33fLriMsx4z4TEYoBoOFYt78Zz2C1rzrWM0EsVPbrfCkfNjDIVvjwAhwTusezWd9g5Gjn7h6Dc5ejzHMeX1so8wgvz1rwtJ+scGSnoaw/JTyd0w79KuQpM2FFq2lXA5Z8dQ+Lm9IJbdCZc2FJq0l3ADoMcDHJNpy15Cs+wi3EBY8hHBcIoMM3Qrr/JT7PD1ziCCvXm1IbvHyz4kmzZkL3mG0J2E3xOGpT6y6byAKU/b/xIfymK2XXEGILjgCeRuArj2d4j2K1672qMd3yT9KDwBMB0e5oh5AQBBjyeoOi9g6NuntK/tFEpzEh1GwensDQmTlEQKwYhXdiJOWSZCcBO351lCbWCWmsm7S2uLr0BRaDXgMxBLrRr07WgYT53TlBHnR0XkwCmxkw5kmsWouGdMh/E8aQKz1EzeXVqJGCwKzdIEYqlVg77tV1bKBzZoEuQQn5XjTCwznigm+CjdyIw9zzoOA9veZfLO0ErEYFFoliaQ7V3VoG+tCZsNNcERk84ukywml9UzJ8bP3I1azWqezpMmsO1dRu6NGCwKzdKkbKF09aBvY6jZDqMdPRFyFkRym1a9jobQMHLm2ZjmmM6TJjDPwqi9EYNFoVmaQDyLatDnWcdhzBZ7fiLePbIfPGGzLrvHyz5mwmZd9jIliND905RfSqS28zXl7SWxFclOnbO217QDCC54ArmbAK79HaL9iteu9mjHt0ifbXMZpsPDHDJfUybo8QR152vM26e0lWYKo3mZr+ETV9TOJEzjROKjjngWh++CWm74NA8TH7+fpiaCbf0yWZvmazCgUWhWE0G2flWDvlnzaphD2g8vZx/rJ6clsW5ScTRmuJLzOMrRnSdNYDfHmawXsxYxWBSapUl5G1BXD/rWmoRh8rNw6QaVIaZUTC6vaRy+s2BHFvwo0vl2J0kTC9t3Y7NT4asvFigKrdLElj2Lrh705wir+WIfu8menflm/JH92BHWhuweL/uQEdaG7GW5BUL3TyOs5ivlbXmePLYi2Xly1vZoZgDBBU8gdxPAtb9DtF/x2tUe7fgW6bNtLsN0eJgjRlgAgh5PUHWEZdMRhXdpK80URvMi2vngKBVEBZnqJ2+IDZ4TK7Xmlio5mun7aWoimIdls3bO12BAo9CsJoJ4WNWg71vWlVGWTmQapCYyOEucnTQZhJ0l99ad6YhCC/OwrNwbMVgUmqUJxMOqBn3bss6d4JwFMjoRy2zJ42iMU0omFpwLhmkzncfDsjAPy6q9EYNFoVmaQDysatC3hROg077PkiawfTc2a8WsRQwWhWZpAtl3Uw36j89rupp7nTZtu3FbhqfNT2033vlg01abDe09XvsxY/Jle82G+GXjDUL9TyPzhhmVNtS4rYvfbH6qvPGeB5v20mxo7/Haj8moZRvNhvgl4xDqf8qo5m66Lc+xx44qP8fedvcDgOCCJ5C7CeDa3yHar3jtao92fAv12f2XYTo8zCFzPWWCHk9Qd64nnTt3l7bSTGE0L/4X6NDVk5TdDuZ/ubwVhD96du2dK8I//945iP9VDfqWJqCrK86SJrBNMi5v46xFDBSFZmkC2SRTDfr1BvGOw9IkP42+thEAFIVmaVL2O7p60H/81+sompfHrjyPHlMgO4/O6WM0Di2PAQQXPIHcTQDX/g7RfsVrf3y5yvXYE6n0AYHp8DBHlMcAgh5PULU8duLtU9rX8hileal7QCsOz9KhwTwuJ/cFAxqFZh0axOOqBv16i00dzONyam/EYFFoliYQj6sa9OstNnUwj8vpvRGDRaFZmkA8rmrQ51ls6rYOknNZj4XDt8uACOBFzM2L2JDd42UfYkNsyF7MLoTunwyI5otNXXkvSGxFsjYLb3ssM4DggieQuwng2t8h2q947WqPdnyL9Nk2l2E6PMwhI6wyQY8nqDvCsm+f0laaKYzmpSaajA5mpmS0nBHJmSCeBkVS3RSotczO5zmW2cH2abmsG/M1GNAoNKuJyrZZVw/6Vg/x0SuhNZltfEJaMRCr/USYF1TPUxCD82dJE0YpyKhKz+2NGSwOjRIlAZUzpSL2kiozlVRZo8lghCVSTZoEZS2ZmHV2siLMdD5RqoDMqvTc3pjB4tAuVQB2VUXsm18lR2OGSZDA4hNSK068mEJa+B4HZdqPVg0nShWQYZWe2xszWBzapQrAsqqI/efC09aj8ggpl7PebfpkajMU+flu+IYrEA+8DF7G6AtEv0D0mxD9ExBHjNgXiOUfdvnHBsbtGHgEx08j+JbZtp1hMgvVdo3zpvD+CeEHZVUmjzDKf8qj1l57giu246n7UllOs/kNHTAXBGK4PMEgdzPA1b+D1F+fUK/2qMe3Tn8WBmWc7gmcA2aEQAz9Eww154SSrLc/xa21WRjZSbdiajajFES4iRGZhn7ejY7wMIlRMjrEP30/T2UO8srSc/vCAY1Du8oc4JZVxH65RYcxFgaYKnnfZyVmsDi0S5XySXZdRezTHJQaGd0yetuOQX4uHb6FAkQC77J+1NZuGbdtd1VY+QdV2O42YFvXfxvSIQB+KrRbW66JsfiupSYmO2Mvmi5rBTFcnmCQuxng6t9B6q9PqFd71OMbrD8b7zJO9wTOMYV2maF/gqFyoe3e/hS31mZhZCfdk9TGjfNABj15Iuk0ETebQCarvFWBDlKe5niO2GoDjTWWdZi+hgMah2bVEwMZa9WwX7DQZkBjjWUdprWYweLQLlVAxlo17B87fO7ffPtiiJXdo5QGWfdI8Md4HFsMARguTzBULoYA6q9PqH98yco97xMJ9QHC6Z7AOaQYAjD0TzDULYYYf/tT3EoxhJKddPvR+iF4QVgYKJF89sTLYSDcKDkoq5RW4ft5ejjQ0YfpuX3hgMahXQ9X3qfWVcS+FUPx7ybpGWGGByJZWkXgDCVB0Ym7eQhCneaitxgL0Naw9NzemMHi0C5VAJvDKmKfZj9HZNSb9CpLD18xDWKAd1b3+cYN4f0Two+ZadwQflsuglD+0xRjSqfGVXXZ+Untic5ybq+2OKaqLjNcnmCQuxng6t9B6q9PqFd71ONbpz9b6jJO9wTOMVV1maF/gqFyVa3f/hS31mZhZC9TjLMfufAzmUMYiRScE8+CIXQQzg5cTkLcv51TlEpAg5Zlncqv4YDGoV2pBDJoq2EvqTKykbFRuVhHzY7IVIZbJ9NsU0w/SnmYTzXFCLrdKz23N2awOLRLlfI2tq4i9pIqzs/e+DGOzjSV8dnZEsu4III7yaWWypovVn/DVAHtHEvP7Y0ZLA7tUqXsunUVsZdUMcFpRcVElLUprawlwcw6/pEO3nutuZ/Okyoc6HHxvNmzEjNYHJqlCgd5XNWwl1SRehikD44oQTWRMsQhPeUjMWLwXI6DVPpEM4Ac6HHxvNmzEjNYHNqlCsjjqoZ9q1WE04NI16TQaYh1DZ1I0IqRYbaT9YzOPF0Of5pU4cBUyc+dr3XaoDi0S5Wy09FVxF5ShU7BhGGOhe/AbGyBxonYSWgihiHIYYztEj3RIgsO9BV4foJ9JWawOLRLFZCvUA37PlgWWo86EJZOWpVMD/G3BrUk2BT/brL8TKkC9BXSXNi+mMHi0C5VQL5CNezbHokpcGaUITatlJfjPBI/xXFTMN7YME2TY+OJUgV07Fx6bm/MYHFolyrlDT5dRewXXLrFgdtp+M4ZSWgc2qVKef64q4h9GwEJO1MRLImtV2x3jNTEzyIQJ0cnhdE0iDONgICztXz3tCUsDu1SBTRbWw37zzMR5GMyPEYDZK6ignF3tvmyn0ZsXJ4Uf56fh2x7e9Iiv9+U3z8h/xiXm9/202zoX57AACxTvDeA9ktIeXkSM7Ux+UnMprcogRguTzDI3Qxw9e8g9dcn1Ks96vEN1p+tdxmnewLnseEq4+xNqH8GMfRPMNQ1u/myn+Yubq3NwsheBmWD4mpkjkxCpLkhJonn8xS7Uxeod0ax4Z5sZyifBNBrEPlJ95X7QGBxaFY+CZDXUA371r1RZZx3A6EirSGcfIjPhnRRrhm4n6fRD/pEqQL0GkR+0n0lZrA4tEsVkNdQDXtJlcCYmcPACBOOE6mUJMH6kShpB+GZt4M+zcnxMRZAr0HkJ93XLqMCxaFdqoC8hmrYP7ZesXtB2b5wFuUZ9ZQH2Rl1SR8DcmzhDGC4PMEgdzPA1b+D1F+fUP/4lpWrtCcS6gOE0z2Bc0jhDGDon2CoWzgL8fanuJXCGSV78Ui109xrSWZnNJFusMRSGgh1jI4sWDm4E807CqDxJeS+cEDj0K6LAxlf1bBvhfOouBHCE2XiY9LxmbiRKsIsjcV3LLdno06UKkDjS6i9MYPFoV2qgIyvatj3Kerb//3l20//6b/897/8E4t/81/+m7em6NtP/7Eff/Mfv/+/f5/+I8bvL/Ov//g9/XP49e+//pb+xf/2LyH9r/0T/6dYi5kY67/8w/9b+g/889/+bfqP//a/pv/9395//Tf/j/hf+4+//Z/4A8a//eU//zFOv/39b/9Iz/3j1/iP+Gv+73/7l3+kEKf/2X/99be//Z/43/J/j0/8fZp/j7/+f0+//f63YfmbIT42/Rb/7n//5v/9n6f/J/7O77/95xT/V0JEnH5btIZff//913+7/Vv6y49E8eM/+G0FgS7/F+P27S/j3/y//PqP9N/C/PYiGPWbv/3tX/4V+au///rvmF+Mvzn/7e8LaPpnyur4wH/8+vf49adcGP/H5u+mxPC//f71gR+5kJLhP/8tTL/906+/xTS7JVD6t//x65j+K/9z+sf0WwxyfO7ff/v199vsfHrq778O/9cU0+/HX09Jy+21jH/5t3/8a3wpf0/i/z9WkwsN</t>
  </si>
  <si>
    <t>object_element_guid</t>
  </si>
  <si>
    <t>id</t>
  </si>
  <si>
    <t>zeroParent_id</t>
  </si>
  <si>
    <t>material_guid</t>
  </si>
  <si>
    <t>work_guid</t>
  </si>
  <si>
    <t>hwd_guid</t>
  </si>
  <si>
    <t>cost_item_guid</t>
  </si>
  <si>
    <t>Номер п/п</t>
  </si>
  <si>
    <t>Код узла ИСР</t>
  </si>
  <si>
    <t>Наименование затрат</t>
  </si>
  <si>
    <t>Комментарий по ИСР</t>
  </si>
  <si>
    <t>Комментарий подрядчика</t>
  </si>
  <si>
    <t>Ед. изм.</t>
  </si>
  <si>
    <t>Коэф.расхода</t>
  </si>
  <si>
    <t>Кол-во БО</t>
  </si>
  <si>
    <t>Общее кол-во</t>
  </si>
  <si>
    <t>Цена, руб. с НДС</t>
  </si>
  <si>
    <t>Материалы/
оборудование</t>
  </si>
  <si>
    <t>СМР, ПНР</t>
  </si>
  <si>
    <t>Стоимость, руб с НДС</t>
  </si>
  <si>
    <t>Общая стоимость,
руб. с НДС</t>
  </si>
  <si>
    <t>1. Жилое здание</t>
  </si>
  <si>
    <t>c0809c3f-abca-44cb-b4df-aeebdcf5b50b</t>
  </si>
  <si>
    <t>1.1</t>
  </si>
  <si>
    <t>6</t>
  </si>
  <si>
    <t>Затраты на строительство</t>
  </si>
  <si>
    <t>1.1.1</t>
  </si>
  <si>
    <t>6.2</t>
  </si>
  <si>
    <t>СМР корпуса без отделки</t>
  </si>
  <si>
    <t>1.1.1.1</t>
  </si>
  <si>
    <t>6.2.2</t>
  </si>
  <si>
    <t>СМР надземной части корпуса (без отделки)</t>
  </si>
  <si>
    <t>1.1.1.1.1</t>
  </si>
  <si>
    <t>6.2.2.4</t>
  </si>
  <si>
    <t>Внутренние стены и перегородки</t>
  </si>
  <si>
    <t>1.1.1.1.1.1</t>
  </si>
  <si>
    <t>6.2.2.4.2</t>
  </si>
  <si>
    <t>Устройство перегородок</t>
  </si>
  <si>
    <t>1.1.1.1.1.1.1</t>
  </si>
  <si>
    <t>6.2.2.4.2.4</t>
  </si>
  <si>
    <t>Устройство перегородок и зашивка коммуникаций ГКЛ</t>
  </si>
  <si>
    <t>1.1.1.1.1.1.1.1</t>
  </si>
  <si>
    <t>6.2.2.4.2.4.1.7</t>
  </si>
  <si>
    <t>Устройство перегородок на металлическом каркасе по системе Knauf / С-366</t>
  </si>
  <si>
    <t>ВС-22, тип. этаж</t>
  </si>
  <si>
    <t>м2</t>
  </si>
  <si>
    <t>f8316342-4997-4b18-8b83-7b4d2bb3c03d</t>
  </si>
  <si>
    <t>c55fe513-d9a1-40a4-a814-4c0bb5f6ec07</t>
  </si>
  <si>
    <t>0ed13e26-7903-4b3b-80e2-92ed86dbdc43</t>
  </si>
  <si>
    <t>1.1.1.1.1.1.1.1.1</t>
  </si>
  <si>
    <t>Прочие материалы для перегородок из ГКЛ (лента, шпатлевка, грунтовка, шуруп, дюбель и пр.) / двойной каркас / 2 слоя облицовки</t>
  </si>
  <si>
    <t>комплект</t>
  </si>
  <si>
    <t>183184303.1521788</t>
  </si>
  <si>
    <t>10997807.1521788</t>
  </si>
  <si>
    <t>a62e1417-9467-44d3-81a2-91aea1356d96</t>
  </si>
  <si>
    <t>1.1.1.1.1.1.1.1.2</t>
  </si>
  <si>
    <t xml:space="preserve">Мин. плита Техноакустик </t>
  </si>
  <si>
    <t>плита из штапельного волокна  Инсулейшн 50мм</t>
  </si>
  <si>
    <t>м3</t>
  </si>
  <si>
    <t>183184303.707289</t>
  </si>
  <si>
    <t>10997807.707289</t>
  </si>
  <si>
    <t>2aa4233f-c631-436f-a5fb-e3286f3f03b3</t>
  </si>
  <si>
    <t>1.1.1.1.1.1.1.1.3</t>
  </si>
  <si>
    <t>Лист гипсоволокнистый ГВЛВ 12,5мм Г1</t>
  </si>
  <si>
    <t>183184303.7352</t>
  </si>
  <si>
    <t>10997807.7352</t>
  </si>
  <si>
    <t>22b5ef4c-0665-11e8-80d9-005056881952</t>
  </si>
  <si>
    <t>1.1.1.1.1.1.1.1.4</t>
  </si>
  <si>
    <t>Профиль_/стоечный/50*50*0,60/3м</t>
  </si>
  <si>
    <t>пог. м</t>
  </si>
  <si>
    <t>183184303.54565</t>
  </si>
  <si>
    <t>10997807.54565</t>
  </si>
  <si>
    <t>aadfbe6a-ab19-412b-a4b6-645b6bf99174</t>
  </si>
  <si>
    <t>1.1.1.1.1.1.1.1.5</t>
  </si>
  <si>
    <t>Профиль_/направляющий/50*40*0,60/3м</t>
  </si>
  <si>
    <t>183184303.54570</t>
  </si>
  <si>
    <t>10997807.54570</t>
  </si>
  <si>
    <t>fcc6f7bc-87cc-49c1-b4ac-f6a22abb8878</t>
  </si>
  <si>
    <t>1.1.1.1.1.1.1.2</t>
  </si>
  <si>
    <t>6.2.2.4.2.4.1.12</t>
  </si>
  <si>
    <t>Устройство перегородок на металлическом каркасе по системе Knauf / С-112 / А2-3, А2-4</t>
  </si>
  <si>
    <t>Выгружается из БО по объектам BIM-КЦ</t>
  </si>
  <si>
    <t>С-7 , первый этаж</t>
  </si>
  <si>
    <t>49b979a4-a1b9-479a-8e71-6740e0386ea0</t>
  </si>
  <si>
    <t>26fb2242-302d-422c-a57b-be27d21da012</t>
  </si>
  <si>
    <t>1.1.1.1.1.1.1.2.1</t>
  </si>
  <si>
    <t>Прочие материалы для перегородок из ГКЛ (лента, шпатлевка, грунтовка, шуруп, дюбель и пр.) / одинарный каркас / 2 слоя облицовки</t>
  </si>
  <si>
    <t>183184304.1521774</t>
  </si>
  <si>
    <t>10998818.1521774</t>
  </si>
  <si>
    <t>88496844-a8e0-493e-af9f-aef115ea00ec</t>
  </si>
  <si>
    <t>1.1.1.1.1.1.1.2.2</t>
  </si>
  <si>
    <t>ПС-75х50</t>
  </si>
  <si>
    <t>183184304.54565</t>
  </si>
  <si>
    <t>10998818.54565</t>
  </si>
  <si>
    <t>1.1.1.1.1.1.1.2.3</t>
  </si>
  <si>
    <t>ПН-75х40</t>
  </si>
  <si>
    <t>183184304.54570</t>
  </si>
  <si>
    <t>10998818.54570</t>
  </si>
  <si>
    <t>1.1.1.1.1.1.1.2.4</t>
  </si>
  <si>
    <t>183184304.707289</t>
  </si>
  <si>
    <t>10998818.707289</t>
  </si>
  <si>
    <t>1.1.1.1.1.1.1.2.5</t>
  </si>
  <si>
    <t>Лист гипсокартонный_ / ГСП-Н2 ПЛУК / 12,5 мм</t>
  </si>
  <si>
    <t>183184304.1521731</t>
  </si>
  <si>
    <t>10998818.1521731</t>
  </si>
  <si>
    <t>a1299d5c-a6a8-4578-811e-9ac6be42922a</t>
  </si>
  <si>
    <t>1.1.1.1.1.1.1.3</t>
  </si>
  <si>
    <t>6.2.2.4.2.4.2.4</t>
  </si>
  <si>
    <t>Облицовка стен по системе Knauf / С-626 / в 2 слоя / А-10</t>
  </si>
  <si>
    <t>ШП-1-3,  13шт
ШП-3-2, 3шт
ШП-4-2, 13шт
ШП-4-3, 26шт
ШП- 5-2, 19шт
ШП-6-2, 7 шт</t>
  </si>
  <si>
    <t>b14f4e38-3585-4dc2-957c-30490faf4592</t>
  </si>
  <si>
    <t>efdd910f-d4d5-47d8-bf4c-279f25591fc4</t>
  </si>
  <si>
    <t>1.1.1.1.1.1.1.3.1</t>
  </si>
  <si>
    <t>Прочие материалы для облицовки стен из ГКЛ (лента, шпатлевка, грунтовка, шуруп, дюбель и пр.)_ / 2 слоя ГКЛ / профиль ПН/ПС 75 мм</t>
  </si>
  <si>
    <t>183184306.1571304</t>
  </si>
  <si>
    <t>10995909.1571304</t>
  </si>
  <si>
    <t>03246ec1-2d72-4291-b360-a366560593b9</t>
  </si>
  <si>
    <t>1.1.1.1.1.1.1.3.2</t>
  </si>
  <si>
    <t>Профиль стоечный ПС 75х50х0,6мм Сталь оцинкованная</t>
  </si>
  <si>
    <t>ПС-100х50</t>
  </si>
  <si>
    <t>183184306.14594</t>
  </si>
  <si>
    <t>10995909.14594</t>
  </si>
  <si>
    <t>f0d78f3e-9195-11e8-80e1-005056881952</t>
  </si>
  <si>
    <t>1.1.1.1.1.1.1.3.3</t>
  </si>
  <si>
    <t>Профиль направляющий ПН 75х40х0,6мм Сталь оцинкованная</t>
  </si>
  <si>
    <t>ПН-100х40</t>
  </si>
  <si>
    <t>183184306.707713</t>
  </si>
  <si>
    <t>10995909.707713</t>
  </si>
  <si>
    <t>f2d42bed-b792-11e9-80ea-005056881952</t>
  </si>
  <si>
    <t>1.1.1.1.1.1.1.3.4</t>
  </si>
  <si>
    <t>183184306.7352</t>
  </si>
  <si>
    <t>10995909.7352</t>
  </si>
  <si>
    <t>183184741.1521731</t>
  </si>
  <si>
    <t>10997806.1521731</t>
  </si>
  <si>
    <t>183184741.54565</t>
  </si>
  <si>
    <t>10997806.54565</t>
  </si>
  <si>
    <t>183184741.54570</t>
  </si>
  <si>
    <t>10997806.54570</t>
  </si>
  <si>
    <t>183184741.1571304</t>
  </si>
  <si>
    <t>10997806.1571304</t>
  </si>
  <si>
    <t>183184742.1571304</t>
  </si>
  <si>
    <t>10997808.1571304</t>
  </si>
  <si>
    <t>183184742.54565</t>
  </si>
  <si>
    <t>10997808.54565</t>
  </si>
  <si>
    <t>183184742.54570</t>
  </si>
  <si>
    <t>10997808.54570</t>
  </si>
  <si>
    <t>183184742.1521731</t>
  </si>
  <si>
    <t>10997808.1521731</t>
  </si>
  <si>
    <t>183184743.1521731</t>
  </si>
  <si>
    <t>10997805.1521731</t>
  </si>
  <si>
    <t>183184743.54565</t>
  </si>
  <si>
    <t>10997805.54565</t>
  </si>
  <si>
    <t>183184743.54570</t>
  </si>
  <si>
    <t>10997805.54570</t>
  </si>
  <si>
    <t>183184743.1571304</t>
  </si>
  <si>
    <t>10997805.1571304</t>
  </si>
  <si>
    <t>183184744.1571304</t>
  </si>
  <si>
    <t>10998819.1571304</t>
  </si>
  <si>
    <t>183184744.14594</t>
  </si>
  <si>
    <t>10998819.14594</t>
  </si>
  <si>
    <t>183184744.707713</t>
  </si>
  <si>
    <t>10998819.707713</t>
  </si>
  <si>
    <t>183184744.1521731</t>
  </si>
  <si>
    <t>10998819.1521731</t>
  </si>
  <si>
    <t>183184745.1521716</t>
  </si>
  <si>
    <t>10998817.1521716</t>
  </si>
  <si>
    <t>85f69335-7b81-4c3d-b059-fb06ee828287</t>
  </si>
  <si>
    <t>183184745.707289</t>
  </si>
  <si>
    <t>10998817.707289</t>
  </si>
  <si>
    <t>183184745.54565</t>
  </si>
  <si>
    <t>10998817.54565</t>
  </si>
  <si>
    <t>183184745.54570</t>
  </si>
  <si>
    <t>10998817.54570</t>
  </si>
  <si>
    <t>183184745.1571304</t>
  </si>
  <si>
    <t>10998817.1571304</t>
  </si>
  <si>
    <t>1cf475dc-4283-485b-9d55-410df7fb6bbf</t>
  </si>
  <si>
    <t>10175327-0ea3-4500-bf24-ac0972cb7100</t>
  </si>
  <si>
    <t>183184307.1571323</t>
  </si>
  <si>
    <t>10998816.1571323</t>
  </si>
  <si>
    <t>af9433cd-e127-43cd-b0c1-7bb0e5cb68f7</t>
  </si>
  <si>
    <t>183184307.54562</t>
  </si>
  <si>
    <t>10998816.54562</t>
  </si>
  <si>
    <t>28da536c-0761-410a-b85e-88f0d80aee19</t>
  </si>
  <si>
    <t>183184307.54567</t>
  </si>
  <si>
    <t>10998816.54567</t>
  </si>
  <si>
    <t>accea0ce-89ba-4e8f-a48a-54a6de4b1337</t>
  </si>
  <si>
    <t>183184307.1523192</t>
  </si>
  <si>
    <t>10998816.1523192</t>
  </si>
  <si>
    <t>1a9d2c61-823f-4235-b198-e9701dbd754e</t>
  </si>
  <si>
    <t>9f0b9094-3abd-4e72-846b-3d264cc9347a</t>
  </si>
  <si>
    <t>9b2ba16b-8935-4517-bb65-44e17ab071f3</t>
  </si>
  <si>
    <t>183184309.54837</t>
  </si>
  <si>
    <t>10938571.54837</t>
  </si>
  <si>
    <t>62d65521-fd7b-40a4-8286-41f591bb481f</t>
  </si>
  <si>
    <t>183184309.15889</t>
  </si>
  <si>
    <t>10938571.15889</t>
  </si>
  <si>
    <t>ca3960fa-a16b-11e8-80e2-005056881952</t>
  </si>
  <si>
    <t>183184309.8643</t>
  </si>
  <si>
    <t>10938571.8643</t>
  </si>
  <si>
    <t>92bc959c-329e-11e8-80da-005056881952</t>
  </si>
  <si>
    <t>183184309.6617</t>
  </si>
  <si>
    <t>10938571.6617</t>
  </si>
  <si>
    <t>20fa3c14-c624-11e7-80d8-005056881952</t>
  </si>
  <si>
    <t>183184309.8644</t>
  </si>
  <si>
    <t>10938571.8644</t>
  </si>
  <si>
    <t>92bc959e-329e-11e8-80da-005056881952</t>
  </si>
  <si>
    <t>183184746.8644</t>
  </si>
  <si>
    <t>10959726.8644</t>
  </si>
  <si>
    <t>183184746.6617</t>
  </si>
  <si>
    <t>10959726.6617</t>
  </si>
  <si>
    <t>183184746.8643</t>
  </si>
  <si>
    <t>10959726.8643</t>
  </si>
  <si>
    <t>183184746.15889</t>
  </si>
  <si>
    <t>10959726.15889</t>
  </si>
  <si>
    <t>183184746.54837</t>
  </si>
  <si>
    <t>10959726.54837</t>
  </si>
  <si>
    <t>645cad53-153f-41a9-83be-930aa7332209</t>
  </si>
  <si>
    <t>660321d4-7ec1-473b-9e85-4143367a4178</t>
  </si>
  <si>
    <t>eeb3ad7d-9af3-4be4-8bc0-25cf00b9d220</t>
  </si>
  <si>
    <t>183184315.54926</t>
  </si>
  <si>
    <t>10961121.54926</t>
  </si>
  <si>
    <t>89f23395-e97e-4e5b-9164-89d0dbbde331</t>
  </si>
  <si>
    <t>183184315.54854</t>
  </si>
  <si>
    <t>10961121.54854</t>
  </si>
  <si>
    <t>3378c715-1bc1-40f5-8d09-15a912e04c9d</t>
  </si>
  <si>
    <t>672f52f6-b26d-4fee-8a2b-3f641d01bb01</t>
  </si>
  <si>
    <t>b6dced0c-2f89-45f5-b07d-38e4602e2c3f</t>
  </si>
  <si>
    <t>abb83dbb-a0a8-47bc-aa66-034ecd47e401</t>
  </si>
  <si>
    <t>183184323.55069</t>
  </si>
  <si>
    <t>10921760.55069</t>
  </si>
  <si>
    <t>1e9c2d25-a07a-4034-8600-2006e1c8a943</t>
  </si>
  <si>
    <t>60ef9c19-8241-45fe-b4d1-8c4b62400099</t>
  </si>
  <si>
    <t>3e5acb4b-a740-49b6-85ee-ecef0bfe71a0</t>
  </si>
  <si>
    <t>183184325.51845</t>
  </si>
  <si>
    <t>10938555.51845</t>
  </si>
  <si>
    <t>60708782-464d-11e9-80e7-005056881952</t>
  </si>
  <si>
    <t>183184325.9041</t>
  </si>
  <si>
    <t>10938555.9041</t>
  </si>
  <si>
    <t>756bbb7c-37e4-11e8-80da-005056881952</t>
  </si>
  <si>
    <t>46de4103-da18-41cf-9aee-88917081e86a</t>
  </si>
  <si>
    <t>47b6483a-b680-4b95-8fda-bad3e37e9ddb</t>
  </si>
  <si>
    <t>183184327.57723</t>
  </si>
  <si>
    <t>10920626.57723</t>
  </si>
  <si>
    <t>655ab1c6-b4c5-44df-817a-5132d49d1788</t>
  </si>
  <si>
    <t>183184327.55045</t>
  </si>
  <si>
    <t>10920626.55045</t>
  </si>
  <si>
    <t>41f707b9-71e7-4101-86f2-7af29d65f5fe</t>
  </si>
  <si>
    <t>183184327.1718900</t>
  </si>
  <si>
    <t>10920626.1718900</t>
  </si>
  <si>
    <t>5f8cd8da-34f3-4287-b3d7-0bd21a1d1003</t>
  </si>
  <si>
    <t>183184327.55232</t>
  </si>
  <si>
    <t>10920626.55232</t>
  </si>
  <si>
    <t>bd320fa7-be44-4331-a58e-95813bb9e282</t>
  </si>
  <si>
    <t>183184327.54610</t>
  </si>
  <si>
    <t>10920626.54610</t>
  </si>
  <si>
    <t>4a099601-9ad5-4c20-8e6b-ef3d52a116bd</t>
  </si>
  <si>
    <t>ac2a4eb2-4bbf-45c3-af61-bf324f292428</t>
  </si>
  <si>
    <t>8d6acb0e-f3b5-414e-afec-e62b49525c29</t>
  </si>
  <si>
    <t>183184328.55232</t>
  </si>
  <si>
    <t>10920627.55232</t>
  </si>
  <si>
    <t>183184328.57723</t>
  </si>
  <si>
    <t>10920627.57723</t>
  </si>
  <si>
    <t>183184328.1718900</t>
  </si>
  <si>
    <t>10920627.1718900</t>
  </si>
  <si>
    <t>183184328.55045</t>
  </si>
  <si>
    <t>10920627.55045</t>
  </si>
  <si>
    <t>70005124-e508-47a9-863e-3d7031650a9f</t>
  </si>
  <si>
    <t>93659e68-330e-42a1-bbfb-354fc2e945c6</t>
  </si>
  <si>
    <t>183184329.55045</t>
  </si>
  <si>
    <t>10920628.55045</t>
  </si>
  <si>
    <t>183184329.1718900</t>
  </si>
  <si>
    <t>10920628.1718900</t>
  </si>
  <si>
    <t>183184329.55232</t>
  </si>
  <si>
    <t>10920628.55232</t>
  </si>
  <si>
    <t>183184329.54610</t>
  </si>
  <si>
    <t>10920628.54610</t>
  </si>
  <si>
    <t>183184329.57723</t>
  </si>
  <si>
    <t>10920628.57723</t>
  </si>
  <si>
    <t>183184747.57723</t>
  </si>
  <si>
    <t>10920625.57723</t>
  </si>
  <si>
    <t>183184747.54610</t>
  </si>
  <si>
    <t>10920625.54610</t>
  </si>
  <si>
    <t>183184747.55232</t>
  </si>
  <si>
    <t>10920625.55232</t>
  </si>
  <si>
    <t>183184747.1718900</t>
  </si>
  <si>
    <t>10920625.1718900</t>
  </si>
  <si>
    <t>183184747.55045</t>
  </si>
  <si>
    <t>10920625.55045</t>
  </si>
  <si>
    <t>6837fdf8-7155-46e4-a2b2-0152c98041d5</t>
  </si>
  <si>
    <t>78a4ebdc-614f-44ed-bd91-b0b246b07468</t>
  </si>
  <si>
    <t>183184330.55232</t>
  </si>
  <si>
    <t>10920624.55232</t>
  </si>
  <si>
    <t>183184330.54610</t>
  </si>
  <si>
    <t>10920624.54610</t>
  </si>
  <si>
    <t>183184330.57723</t>
  </si>
  <si>
    <t>10920624.57723</t>
  </si>
  <si>
    <t>183184330.55045</t>
  </si>
  <si>
    <t>10920624.55045</t>
  </si>
  <si>
    <t>183184330.1718900</t>
  </si>
  <si>
    <t>10920624.1718900</t>
  </si>
  <si>
    <t>405b7847-8cb0-4821-ac01-f56e7770b070</t>
  </si>
  <si>
    <t>93661a62-7a79-406b-9169-ce9ce638e225</t>
  </si>
  <si>
    <t>183184333.1193512</t>
  </si>
  <si>
    <t>10922706.1193512</t>
  </si>
  <si>
    <t>b2e2508f-bede-4719-a144-308272efce2d</t>
  </si>
  <si>
    <t>183184333.1734976</t>
  </si>
  <si>
    <t>10922706.1734976</t>
  </si>
  <si>
    <t>35cfb0e7-4fa3-4964-89e5-517254fdd4d9</t>
  </si>
  <si>
    <t>183184333.1139608</t>
  </si>
  <si>
    <t>10922706.1139608</t>
  </si>
  <si>
    <t>bbceaf39-544c-478f-a605-41b8d1bad350</t>
  </si>
  <si>
    <t>b0e4a360-f0f4-4b32-848c-1316cdd739d6</t>
  </si>
  <si>
    <t>556a3f7c-9181-443e-9e5b-d4a959f5430f</t>
  </si>
  <si>
    <t>183184335.55059</t>
  </si>
  <si>
    <t>10922705.55059</t>
  </si>
  <si>
    <t>68251cd7-5dc5-41f9-86a1-86f378997b3d</t>
  </si>
  <si>
    <t>af86ab82-d73d-4a1e-bbf7-c759e5f4c78d</t>
  </si>
  <si>
    <t>c1f081a3-73de-49fc-b3f8-5ffeeb75caa2</t>
  </si>
  <si>
    <t>183184337.763905</t>
  </si>
  <si>
    <t>10922364.763905</t>
  </si>
  <si>
    <t>8698a21b-97f8-4d0f-ac62-f0d7422f32d5</t>
  </si>
  <si>
    <t>183184748.763905</t>
  </si>
  <si>
    <t>10922365.763905</t>
  </si>
  <si>
    <t>183184749.741669</t>
  </si>
  <si>
    <t>10922362.741669</t>
  </si>
  <si>
    <t>54b765ed-134a-4d7c-a2aa-3188e52e82c3</t>
  </si>
  <si>
    <t>4c30f206-2687-4a41-9282-cd74510970eb</t>
  </si>
  <si>
    <t>8d0a6b71-d74b-4a05-9b4d-92f9b742bc1f</t>
  </si>
  <si>
    <t>183184338.55185</t>
  </si>
  <si>
    <t>10922363.55185</t>
  </si>
  <si>
    <t>b9950903-0144-4889-8752-31730c00c02f</t>
  </si>
  <si>
    <t>ba238fec-d7fc-420d-944a-4b6d4b8cbc4b</t>
  </si>
  <si>
    <t>3fad60e3-2a70-495a-84ae-7e81f8d7e4d6</t>
  </si>
  <si>
    <t>183184341.54632</t>
  </si>
  <si>
    <t>10923608.54632</t>
  </si>
  <si>
    <t>29ab9003-5b43-49a7-8ba2-846628054d7e</t>
  </si>
  <si>
    <t>183184341.54658</t>
  </si>
  <si>
    <t>10923608.54658</t>
  </si>
  <si>
    <t>0efe3825-655c-4fe7-85ee-0c6c29dfb3d1</t>
  </si>
  <si>
    <t>183184341.54635</t>
  </si>
  <si>
    <t>10923608.54635</t>
  </si>
  <si>
    <t>255e2be5-9cb1-4b52-84d2-49341281c898</t>
  </si>
  <si>
    <t>183184341.54634</t>
  </si>
  <si>
    <t>10923608.54634</t>
  </si>
  <si>
    <t>6f806fd0-f20f-4c69-8d99-cee4063fa047</t>
  </si>
  <si>
    <t>183184750.54634</t>
  </si>
  <si>
    <t>10923609.54634</t>
  </si>
  <si>
    <t>183184750.54635</t>
  </si>
  <si>
    <t>10923609.54635</t>
  </si>
  <si>
    <t>183184750.54664</t>
  </si>
  <si>
    <t>10923609.54664</t>
  </si>
  <si>
    <t>29810758-c129-48fe-a350-5c27a1386920</t>
  </si>
  <si>
    <t>183184750.54632</t>
  </si>
  <si>
    <t>10923609.54632</t>
  </si>
  <si>
    <t>76703cd4-c8ff-4e22-abbd-2d5e394281cf</t>
  </si>
  <si>
    <t>f724d91c-648d-4f8e-a494-d5b3b8f0ce92</t>
  </si>
  <si>
    <t>183184343.54697</t>
  </si>
  <si>
    <t>10937006.54697</t>
  </si>
  <si>
    <t>204a5cc9-f578-4e4f-90df-becaa109f96d</t>
  </si>
  <si>
    <t>183184343.1746204</t>
  </si>
  <si>
    <t>10937006.1746204</t>
  </si>
  <si>
    <t>4653f808-4319-4386-8d0c-7df5d938ae80</t>
  </si>
  <si>
    <t>7c078883-0b0a-4435-9703-ce38f86f609d</t>
  </si>
  <si>
    <t>4f55339e-8c9a-4e8a-83db-b4278eb6573f</t>
  </si>
  <si>
    <t>183184345.1570753</t>
  </si>
  <si>
    <t>10923611.1570753</t>
  </si>
  <si>
    <t>be76b7f0-d821-4213-a0b5-d4d9b08818f1</t>
  </si>
  <si>
    <t>183184345.54629</t>
  </si>
  <si>
    <t>10923611.54629</t>
  </si>
  <si>
    <t>e9770899-65c8-423b-aa60-49fe884ae8df</t>
  </si>
  <si>
    <t>183184345.54666</t>
  </si>
  <si>
    <t>10923611.54666</t>
  </si>
  <si>
    <t>dbc2d116-b9c7-4a2f-9452-f183b936c28a</t>
  </si>
  <si>
    <t>24d94b44-d345-4644-8c8c-8701a2ebc89e</t>
  </si>
  <si>
    <t>e827eb35-8f15-44fc-84ec-118e80bfbfc9</t>
  </si>
  <si>
    <t>183184348.55025</t>
  </si>
  <si>
    <t>10921759.55025</t>
  </si>
  <si>
    <t>57dc3537-6205-4c52-81a1-668e49ba6dd9</t>
  </si>
  <si>
    <t>10be6eb5-5e32-4258-8dc3-67dffbe63615</t>
  </si>
  <si>
    <t>83807f5b-f738-4cd6-a4d1-f532c81aa0aa</t>
  </si>
  <si>
    <t>183184352.726518</t>
  </si>
  <si>
    <t>10917461.726518</t>
  </si>
  <si>
    <t>6340f993-804d-456a-a0be-3b2094bd37f9</t>
  </si>
  <si>
    <t>183184352.54633</t>
  </si>
  <si>
    <t>10917461.54633</t>
  </si>
  <si>
    <t>8682c7d7-b370-46ef-9c4b-39309f9aa3e8</t>
  </si>
  <si>
    <t>a8fa8630-cf45-4f61-b654-a54c0a3c36de</t>
  </si>
  <si>
    <t>766d718d-8546-44ba-91e4-270f09c4845c</t>
  </si>
  <si>
    <t>183184354.54616</t>
  </si>
  <si>
    <t>10917466.54616</t>
  </si>
  <si>
    <t>b059108e-66ce-4a56-9765-c924e4c0b8b7</t>
  </si>
  <si>
    <t>183184354.55029</t>
  </si>
  <si>
    <t>10917466.55029</t>
  </si>
  <si>
    <t>b3ba1810-316e-4118-90eb-ce29d5c83076</t>
  </si>
  <si>
    <t>183184354.54633</t>
  </si>
  <si>
    <t>10917466.54633</t>
  </si>
  <si>
    <t>9b82b7be-fcbf-4eff-8283-426b44e23a24</t>
  </si>
  <si>
    <t>dcb843dd-a18d-45f3-9595-b2f64013cf5b</t>
  </si>
  <si>
    <t>183184355.726518</t>
  </si>
  <si>
    <t>10917467.726518</t>
  </si>
  <si>
    <t>183184355.55029</t>
  </si>
  <si>
    <t>10917467.55029</t>
  </si>
  <si>
    <t>183184355.54634</t>
  </si>
  <si>
    <t>10917467.54634</t>
  </si>
  <si>
    <t>c5aa8ee2-e574-43a3-844b-653c022bb54c</t>
  </si>
  <si>
    <t>1dbf657c-ee00-4b46-aaf2-2662d0233506</t>
  </si>
  <si>
    <t>183184356.54616</t>
  </si>
  <si>
    <t>10917468.54616</t>
  </si>
  <si>
    <t>183184356.54634</t>
  </si>
  <si>
    <t>10917468.54634</t>
  </si>
  <si>
    <t>183184356.55029</t>
  </si>
  <si>
    <t>10917468.55029</t>
  </si>
  <si>
    <t>6bc17dc5-cada-440f-90ee-407d79abee1b</t>
  </si>
  <si>
    <t>49e51bcd-ab1b-4c4a-b472-7d02ebacbc17</t>
  </si>
  <si>
    <t>183184358.40154</t>
  </si>
  <si>
    <t>10917623.40154</t>
  </si>
  <si>
    <t>b8bd5dee-abe1-449a-86cb-ad78d55bddfd</t>
  </si>
  <si>
    <t>183184358.43669</t>
  </si>
  <si>
    <t>10917623.43669</t>
  </si>
  <si>
    <t>11f7cdf6-1c22-11e9-80e7-005056881952</t>
  </si>
  <si>
    <t>110a99a0-6a0d-45b9-b62a-cc3e037ec5cf</t>
  </si>
  <si>
    <t>5cee4ab7-73ae-41fb-8cd3-e4dd0a11e3b7</t>
  </si>
  <si>
    <t>183184360.54622</t>
  </si>
  <si>
    <t>10917457.54622</t>
  </si>
  <si>
    <t>c5ed9089-be55-4be8-8db3-0f286a2dbba5</t>
  </si>
  <si>
    <t>183184360.54634</t>
  </si>
  <si>
    <t>10917457.54634</t>
  </si>
  <si>
    <t>d905b69c-b571-4b66-bcba-d814715a7e4d</t>
  </si>
  <si>
    <t>aaa95e7a-5d1e-4201-ab40-ef108ac0cecc</t>
  </si>
  <si>
    <t>183184362.739809</t>
  </si>
  <si>
    <t>10917465.739809</t>
  </si>
  <si>
    <t>82035520-28cf-46f3-b321-72aeb0a69735</t>
  </si>
  <si>
    <t>183184362.1195347</t>
  </si>
  <si>
    <t>10917465.1195347</t>
  </si>
  <si>
    <t>faa69e48-a53d-4627-af54-4a1a66270def</t>
  </si>
  <si>
    <t>183184362.54842</t>
  </si>
  <si>
    <t>10917465.54842</t>
  </si>
  <si>
    <t>cdb764bd-fbd1-484c-98b2-874699141da8</t>
  </si>
  <si>
    <t>183184751.1745819</t>
  </si>
  <si>
    <t>10917469.1745819</t>
  </si>
  <si>
    <t>57d3d772-b011-4b8c-b568-1ca46e617429</t>
  </si>
  <si>
    <t>183184751.1195347</t>
  </si>
  <si>
    <t>10917469.1195347</t>
  </si>
  <si>
    <t>183184751.739809</t>
  </si>
  <si>
    <t>10917469.739809</t>
  </si>
  <si>
    <t>8f1f59ef-fe39-42ba-ab62-361532358918</t>
  </si>
  <si>
    <t>6dffa182-1b5a-4e5b-bd84-9dae80a19e0b</t>
  </si>
  <si>
    <t>183184365.1567466</t>
  </si>
  <si>
    <t>10918164.1567466</t>
  </si>
  <si>
    <t>a187b9fa-7642-463c-b9a7-e0504b66941c</t>
  </si>
  <si>
    <t>183184365.1567468</t>
  </si>
  <si>
    <t>10918164.1567468</t>
  </si>
  <si>
    <t>eeeaeb76-fdc8-407e-b7b0-148e50779582</t>
  </si>
  <si>
    <t>f7aae9ad-9ef7-46b1-ad33-1414658c2aa3</t>
  </si>
  <si>
    <t>b94e46c3-3ab9-4a8d-abb8-e7082c539838</t>
  </si>
  <si>
    <t>183184367.1570753</t>
  </si>
  <si>
    <t>10918169.1570753</t>
  </si>
  <si>
    <t>183184367.54679</t>
  </si>
  <si>
    <t>10918169.54679</t>
  </si>
  <si>
    <t>32da5366-f8b5-483c-86ae-1a306feb3c9a</t>
  </si>
  <si>
    <t>183184367.54638</t>
  </si>
  <si>
    <t>10918169.54638</t>
  </si>
  <si>
    <t>f0405876-c738-45e6-b588-e1898e83bf0f</t>
  </si>
  <si>
    <t>183184367.737422</t>
  </si>
  <si>
    <t>10918169.737422</t>
  </si>
  <si>
    <t>64d77ce3-b188-4652-a3eb-49ad1b6ad85c</t>
  </si>
  <si>
    <t>183184752.737422</t>
  </si>
  <si>
    <t>10936999.737422</t>
  </si>
  <si>
    <t>183184752.54636</t>
  </si>
  <si>
    <t>10936999.54636</t>
  </si>
  <si>
    <t>f54ca740-ebda-47a7-a0b5-b458f2ce093f</t>
  </si>
  <si>
    <t>183184752.54656</t>
  </si>
  <si>
    <t>10936999.54656</t>
  </si>
  <si>
    <t>7be5a01f-9a4c-4852-b4dc-14984136cfab</t>
  </si>
  <si>
    <t>183184752.1570753</t>
  </si>
  <si>
    <t>10936999.1570753</t>
  </si>
  <si>
    <t>183184752.1275312</t>
  </si>
  <si>
    <t>10936999.1275312</t>
  </si>
  <si>
    <t>d309a3fd-0125-4d32-8d4d-f188bebe0423</t>
  </si>
  <si>
    <t>183184753.1570753</t>
  </si>
  <si>
    <t>10937000.1570753</t>
  </si>
  <si>
    <t>183184753.1533422</t>
  </si>
  <si>
    <t>10937000.1533422</t>
  </si>
  <si>
    <t>1e78f14a-f3f5-4166-be75-dfed64237301</t>
  </si>
  <si>
    <t>183184753.54637</t>
  </si>
  <si>
    <t>10937000.54637</t>
  </si>
  <si>
    <t>c293221b-d93c-4424-8200-e1b99b7167e3</t>
  </si>
  <si>
    <t>183184753.737422</t>
  </si>
  <si>
    <t>10937000.737422</t>
  </si>
  <si>
    <t>183184754.737422</t>
  </si>
  <si>
    <t>10937001.737422</t>
  </si>
  <si>
    <t>183184754.54637</t>
  </si>
  <si>
    <t>10937001.54637</t>
  </si>
  <si>
    <t>183184754.54685</t>
  </si>
  <si>
    <t>10937001.54685</t>
  </si>
  <si>
    <t>1035cef8-fb15-43d3-a485-0205abdfd05c</t>
  </si>
  <si>
    <t>183184754.1570753</t>
  </si>
  <si>
    <t>10937001.1570753</t>
  </si>
  <si>
    <t>4e3bc906-0db6-44b9-a51f-3faacce2570c</t>
  </si>
  <si>
    <t>5e165c64-6bba-4ff9-a35c-0e4d979dab62</t>
  </si>
  <si>
    <t>183184369.1751832</t>
  </si>
  <si>
    <t>10917625.1751832</t>
  </si>
  <si>
    <t>b4b0210a-8af4-4646-b1a9-fca6c13407aa</t>
  </si>
  <si>
    <t>183184369.1275852</t>
  </si>
  <si>
    <t>10917625.1275852</t>
  </si>
  <si>
    <t>66c06b1b-29ff-4594-bef8-3d7619857134</t>
  </si>
  <si>
    <t>183184755.54771</t>
  </si>
  <si>
    <t>10918161.54771</t>
  </si>
  <si>
    <t>8d37564b-b40d-4d97-afe4-f2525f5a7443</t>
  </si>
  <si>
    <t>183184755.54634</t>
  </si>
  <si>
    <t>10918161.54634</t>
  </si>
  <si>
    <t>5c3be040-b011-4fb3-ad83-86702afce754</t>
  </si>
  <si>
    <t>bdcac47a-c5eb-4e6a-8985-333b8fa65b1c</t>
  </si>
  <si>
    <t>183184372.54633</t>
  </si>
  <si>
    <t>11000535.54633</t>
  </si>
  <si>
    <t>183184372.726516</t>
  </si>
  <si>
    <t>11000535.726516</t>
  </si>
  <si>
    <t>58c2f2ed-d87d-4dd4-9c3b-3da4fdf6b6c5</t>
  </si>
  <si>
    <t>183184372.17342</t>
  </si>
  <si>
    <t>11000535.17342</t>
  </si>
  <si>
    <t>1bf3e29a-aa18-11e8-80e4-005056881952</t>
  </si>
  <si>
    <t>1bd78791-ea55-4aed-83db-0bd34db05925</t>
  </si>
  <si>
    <t>fb3481c4-bc8f-47cf-ba19-245cd3b86434</t>
  </si>
  <si>
    <t>183184374.54621</t>
  </si>
  <si>
    <t>11000536.54621</t>
  </si>
  <si>
    <t>b18a669c-55b9-4a3b-9bec-843efe930f3c</t>
  </si>
  <si>
    <t>183184374.55026</t>
  </si>
  <si>
    <t>11000536.55026</t>
  </si>
  <si>
    <t>480f9c46-4853-47e1-ac30-340d72ef0430</t>
  </si>
  <si>
    <t>183184374.54634</t>
  </si>
  <si>
    <t>11000536.54634</t>
  </si>
  <si>
    <t>a655afc0-8bbc-486f-8672-9267401735db</t>
  </si>
  <si>
    <t>cea7dc4d-2019-4dc7-840b-46b808e074b7</t>
  </si>
  <si>
    <t>183184376.54741</t>
  </si>
  <si>
    <t>11000532.54741</t>
  </si>
  <si>
    <t>e4679dfc-c6ea-40ee-9f7b-e85a85b0c443</t>
  </si>
  <si>
    <t>183184376.54634</t>
  </si>
  <si>
    <t>11000532.54634</t>
  </si>
  <si>
    <t>f6360334-1800-48ba-a352-0d5f3e129278</t>
  </si>
  <si>
    <t>92bf7d9f-48ed-4a02-8ec4-c4cd1815f5a3</t>
  </si>
  <si>
    <t>183184378.54655</t>
  </si>
  <si>
    <t>10938695.54655</t>
  </si>
  <si>
    <t>3a4244a7-9b5c-41f2-a649-6f84a82cb1f3</t>
  </si>
  <si>
    <t>183184378.54629</t>
  </si>
  <si>
    <t>10938695.54629</t>
  </si>
  <si>
    <t>183184378.54637</t>
  </si>
  <si>
    <t>10938695.54637</t>
  </si>
  <si>
    <t>183184378.54633</t>
  </si>
  <si>
    <t>10938695.54633</t>
  </si>
  <si>
    <t>dbc7eba1-1b76-4146-bb59-ea68d05f6418</t>
  </si>
  <si>
    <t>9ecc8536-069a-4153-a46a-182958b7fe4a</t>
  </si>
  <si>
    <t>183184380.54611</t>
  </si>
  <si>
    <t>10938572.54611</t>
  </si>
  <si>
    <t>a1146549-61c5-4487-b5c7-fb7d0d185669</t>
  </si>
  <si>
    <t>f0a875c0-2946-47ed-9b6e-3eb954176dc3</t>
  </si>
  <si>
    <t>fb0fe9c8-66d5-4156-ae6c-33ae0ce7b2b9</t>
  </si>
  <si>
    <t>183184382.54808</t>
  </si>
  <si>
    <t>10938570.54808</t>
  </si>
  <si>
    <t>55cc9bdf-2f5c-4c02-bc94-e503c8fe1bd3</t>
  </si>
  <si>
    <t>183184382.54857</t>
  </si>
  <si>
    <t>10938570.54857</t>
  </si>
  <si>
    <t>01facec7-5750-43ee-850d-34ccefd88dcc</t>
  </si>
  <si>
    <t>183184382.54813</t>
  </si>
  <si>
    <t>10938570.54813</t>
  </si>
  <si>
    <t>a6621a9e-c04c-437e-80ea-c6220f35992c</t>
  </si>
  <si>
    <t>83802866-251b-49d5-8cf1-42dd2e566e5a</t>
  </si>
  <si>
    <t>f5232de8-4bfa-4a65-b16e-db30428155f0</t>
  </si>
  <si>
    <t>183184385.706137</t>
  </si>
  <si>
    <t>10941475.706137</t>
  </si>
  <si>
    <t>36434ebc-d4c2-4b3f-8e62-26a4f1dd50d8</t>
  </si>
  <si>
    <t>183184385.706136</t>
  </si>
  <si>
    <t>10941475.706136</t>
  </si>
  <si>
    <t>43704915-5ac3-43db-856d-ae05af1ef09a</t>
  </si>
  <si>
    <t>183184385.706135</t>
  </si>
  <si>
    <t>10941475.706135</t>
  </si>
  <si>
    <t>d5d20407-6880-4ba3-90b7-178c3552b246</t>
  </si>
  <si>
    <t>14838fe6-ed64-403b-bef9-47ab2370e6a2</t>
  </si>
  <si>
    <t>f9a6fe08-7ff2-4089-ae66-e666b0e38a92</t>
  </si>
  <si>
    <t>183184387.1196227</t>
  </si>
  <si>
    <t>10937008.1196227</t>
  </si>
  <si>
    <t>0fdda4e3-5a15-11ea-80ed-005056881952</t>
  </si>
  <si>
    <t>84ba3494-1255-46eb-a238-e06a2849c02e</t>
  </si>
  <si>
    <t>99115acf-0ab0-432c-a0d2-78a1db32beee</t>
  </si>
  <si>
    <t>183184391.1272014</t>
  </si>
  <si>
    <t>10919863.1272014</t>
  </si>
  <si>
    <t>515f7d43-39e1-4366-a9d9-2be3d410ca9d</t>
  </si>
  <si>
    <t>183184391.54634</t>
  </si>
  <si>
    <t>10919863.54634</t>
  </si>
  <si>
    <t>5cd3b554-7bb1-486e-b3a6-dba988bd1567</t>
  </si>
  <si>
    <t>fc1a4dcf-075e-4105-84e4-0ddb5954e179</t>
  </si>
  <si>
    <t>183184393.40154</t>
  </si>
  <si>
    <t>10919752.40154</t>
  </si>
  <si>
    <t>183184393.43669</t>
  </si>
  <si>
    <t>10919752.43669</t>
  </si>
  <si>
    <t>4838bce8-f7ba-467c-a2d9-8cae5e7e3f03</t>
  </si>
  <si>
    <t>44e48994-f263-4be0-b9f1-9f171ab95d35</t>
  </si>
  <si>
    <t>183184395.54616</t>
  </si>
  <si>
    <t>10919737.54616</t>
  </si>
  <si>
    <t>183184395.54633</t>
  </si>
  <si>
    <t>10919737.54633</t>
  </si>
  <si>
    <t>478a6ca3-0d25-4222-a9b0-4491b9343f07</t>
  </si>
  <si>
    <t>eb18d760-ebd2-4045-bb07-a17386042196</t>
  </si>
  <si>
    <t>183184398.1275852</t>
  </si>
  <si>
    <t>10919748.1275852</t>
  </si>
  <si>
    <t>183184398.1751832</t>
  </si>
  <si>
    <t>10919748.1751832</t>
  </si>
  <si>
    <t>183184756.54634</t>
  </si>
  <si>
    <t>10919749.54634</t>
  </si>
  <si>
    <t>183184756.54771</t>
  </si>
  <si>
    <t>10919749.54771</t>
  </si>
  <si>
    <t>183184757.54741</t>
  </si>
  <si>
    <t>10919750.54741</t>
  </si>
  <si>
    <t>183184757.54634</t>
  </si>
  <si>
    <t>10919750.54634</t>
  </si>
  <si>
    <t>8d81d432-0e4c-4a9b-92dc-c796e7333538</t>
  </si>
  <si>
    <t>b7d882c4-7138-486c-b23e-5bc87b15b53b</t>
  </si>
  <si>
    <t>183184400.758694</t>
  </si>
  <si>
    <t>10919753.758694</t>
  </si>
  <si>
    <t>991ae273-a683-4e79-88ed-3b1939bef418</t>
  </si>
  <si>
    <t>183184400.40148</t>
  </si>
  <si>
    <t>10919753.40148</t>
  </si>
  <si>
    <t>cc3eda2f-a927-4a66-842b-e2a8b5009ac1</t>
  </si>
  <si>
    <t>183184400.54844</t>
  </si>
  <si>
    <t>10919753.54844</t>
  </si>
  <si>
    <t>38658f75-c683-43ec-a4a4-e12fa90cbfa9</t>
  </si>
  <si>
    <t>2666ca34-b663-41c7-b8b7-caa2f71855b8</t>
  </si>
  <si>
    <t>3d812843-76e5-47b6-b81a-240bf16112a0</t>
  </si>
  <si>
    <t>183184403.54694</t>
  </si>
  <si>
    <t>10919734.54694</t>
  </si>
  <si>
    <t>51caa66c-e71e-43fd-a4e1-7e32d0bfe5c5</t>
  </si>
  <si>
    <t>183184758.1196508</t>
  </si>
  <si>
    <t>10919735.1196508</t>
  </si>
  <si>
    <t>7c413101-029a-4584-ace7-69ad01fdbaa7</t>
  </si>
  <si>
    <t>cbcd1c2c-ee79-4648-854d-2a582e134737</t>
  </si>
  <si>
    <t>f913776d-af05-4ab9-8e1a-264097dcbb61</t>
  </si>
  <si>
    <t>183184404.54553</t>
  </si>
  <si>
    <t>10919751.54553</t>
  </si>
  <si>
    <t>efad23af-fbbd-4322-a1b7-0c398c24e336</t>
  </si>
  <si>
    <t>183184404.54828</t>
  </si>
  <si>
    <t>10919751.54828</t>
  </si>
  <si>
    <t>d1d11d59-b5f9-4bc0-894f-4c016002bf47</t>
  </si>
  <si>
    <t>183184404.54822</t>
  </si>
  <si>
    <t>10919751.54822</t>
  </si>
  <si>
    <t>9afa7adc-2604-4bf8-8123-329424645872</t>
  </si>
  <si>
    <t>183184404.54624</t>
  </si>
  <si>
    <t>10919751.54624</t>
  </si>
  <si>
    <t>7b96503e-5889-4b88-b7f6-580caaa662ae</t>
  </si>
  <si>
    <t>183184404.54575</t>
  </si>
  <si>
    <t>10919751.54575</t>
  </si>
  <si>
    <t>46cc4ab9-5306-44b0-b02d-73ca24dc456b</t>
  </si>
  <si>
    <t>183184404.54576</t>
  </si>
  <si>
    <t>10919751.54576</t>
  </si>
  <si>
    <t>d396c343-40ec-430e-b651-cf8e8a10f274</t>
  </si>
  <si>
    <t>183184404.54569</t>
  </si>
  <si>
    <t>10919751.54569</t>
  </si>
  <si>
    <t>34b4edce-5006-4616-be2f-9d47724dc09a</t>
  </si>
  <si>
    <t>183184404.54568</t>
  </si>
  <si>
    <t>10919751.54568</t>
  </si>
  <si>
    <t>de448100-a03f-42fb-b903-fa1d0845e34a</t>
  </si>
  <si>
    <t>183184404.54573</t>
  </si>
  <si>
    <t>10919751.54573</t>
  </si>
  <si>
    <t>0eb7bcf2-ac18-4bde-8e36-3ccb4cd58803</t>
  </si>
  <si>
    <t>183184404.55038</t>
  </si>
  <si>
    <t>10919751.55038</t>
  </si>
  <si>
    <t>ef366d6b-1118-416c-acc5-430ee111e823</t>
  </si>
  <si>
    <t>183184404.54833</t>
  </si>
  <si>
    <t>10919751.54833</t>
  </si>
  <si>
    <t>5eb21757-8d43-4dfd-aef9-b7a78beee91d</t>
  </si>
  <si>
    <t>183184404.54634</t>
  </si>
  <si>
    <t>10919751.54634</t>
  </si>
  <si>
    <t>183184404.54821</t>
  </si>
  <si>
    <t>10919751.54821</t>
  </si>
  <si>
    <t>438f03b8-0245-4746-af3b-94d943760b3b</t>
  </si>
  <si>
    <t>00b2cf2b-be65-42e5-9c89-454d422a52a0</t>
  </si>
  <si>
    <t>7a56255f-e28a-4b8c-9331-8bee940ee7f6</t>
  </si>
  <si>
    <t>183184407.55086</t>
  </si>
  <si>
    <t>10940701.55086</t>
  </si>
  <si>
    <t>17ea67d8-5af8-4f0d-8f62-6df3407d5f1f</t>
  </si>
  <si>
    <t>183184407.54833</t>
  </si>
  <si>
    <t>10940701.54833</t>
  </si>
  <si>
    <t>183184407.54857</t>
  </si>
  <si>
    <t>10940701.54857</t>
  </si>
  <si>
    <t>183184407.54823</t>
  </si>
  <si>
    <t>10940701.54823</t>
  </si>
  <si>
    <t>4a3b5599-e112-4c81-a9ec-374f97bfefa3</t>
  </si>
  <si>
    <t>183184407.1275867</t>
  </si>
  <si>
    <t>10940701.1275867</t>
  </si>
  <si>
    <t>04865b9b-8a1d-40d3-9f09-470fdcc98928</t>
  </si>
  <si>
    <t>183184407.55087</t>
  </si>
  <si>
    <t>10940701.55087</t>
  </si>
  <si>
    <t>682a2cd7-27c7-4cc1-97a8-a3a765f8b871</t>
  </si>
  <si>
    <t>183184407.54573</t>
  </si>
  <si>
    <t>10940701.54573</t>
  </si>
  <si>
    <t>183184407.707880</t>
  </si>
  <si>
    <t>10940701.707880</t>
  </si>
  <si>
    <t>98f9a8b6-a96a-4f51-b078-a0b9ed14c43a</t>
  </si>
  <si>
    <t>183184407.55088</t>
  </si>
  <si>
    <t>10940701.55088</t>
  </si>
  <si>
    <t>dbdd1544-c155-485c-a3da-5d3c5cd6e043</t>
  </si>
  <si>
    <t>7ff8252b-02c2-4d80-acb9-8e4174f77083</t>
  </si>
  <si>
    <t>f90ee9fc-1eca-490a-a689-6345fc93e129</t>
  </si>
  <si>
    <t>183184412.843695</t>
  </si>
  <si>
    <t>10917085.843695</t>
  </si>
  <si>
    <t>df4d871a-815e-4066-8cc1-e339f3f3c9fe</t>
  </si>
  <si>
    <t>183184412.55045</t>
  </si>
  <si>
    <t>10917085.55045</t>
  </si>
  <si>
    <t>183184412.843696</t>
  </si>
  <si>
    <t>10917085.843696</t>
  </si>
  <si>
    <t>7e598fe4-a4f9-4cfe-8d3d-14db6bc03694</t>
  </si>
  <si>
    <t>8110adda-1540-4bb8-b3b7-609310f23e25</t>
  </si>
  <si>
    <t>6f86d4be-3877-46de-a6d3-d015430c6df8</t>
  </si>
  <si>
    <t>183184414.1196509</t>
  </si>
  <si>
    <t>10917084.1196509</t>
  </si>
  <si>
    <t>8ba8c8ef-7da7-49ae-a370-f7919780c284</t>
  </si>
  <si>
    <t>fd834091-3262-49a8-a716-0e5c09f06308</t>
  </si>
  <si>
    <t>a201100c-d55e-4ef6-8838-ab4eed5c42e1</t>
  </si>
  <si>
    <t>183184416.54610</t>
  </si>
  <si>
    <t>10917086.54610</t>
  </si>
  <si>
    <t>183184416.55232</t>
  </si>
  <si>
    <t>10917086.55232</t>
  </si>
  <si>
    <t>183184416.57723</t>
  </si>
  <si>
    <t>10917086.57723</t>
  </si>
  <si>
    <t>183184416.55045</t>
  </si>
  <si>
    <t>10917086.55045</t>
  </si>
  <si>
    <t>183184416.1718900</t>
  </si>
  <si>
    <t>10917086.1718900</t>
  </si>
  <si>
    <t>f03744b7-81f0-4c80-992a-66e29ea71c17</t>
  </si>
  <si>
    <t>183184419.54665</t>
  </si>
  <si>
    <t>10917083.54665</t>
  </si>
  <si>
    <t>79a71150-40df-423c-a5a8-a097816a76ac</t>
  </si>
  <si>
    <t>183184419.54632</t>
  </si>
  <si>
    <t>10917083.54632</t>
  </si>
  <si>
    <t>183184419.54635</t>
  </si>
  <si>
    <t>10917083.54635</t>
  </si>
  <si>
    <t>183184419.54634</t>
  </si>
  <si>
    <t>10917083.54634</t>
  </si>
  <si>
    <t>ca1025a8-9ba7-4895-9b9e-89812ec7e77c</t>
  </si>
  <si>
    <t>183184421.54629</t>
  </si>
  <si>
    <t>10917081.54629</t>
  </si>
  <si>
    <t>183184421.54635</t>
  </si>
  <si>
    <t>10917081.54635</t>
  </si>
  <si>
    <t>183184421.54665</t>
  </si>
  <si>
    <t>10917081.54665</t>
  </si>
  <si>
    <t>64f91e57-41f7-4880-8e14-cd1c5d82c73b</t>
  </si>
  <si>
    <t>b332032c-7430-4057-ae10-a42da7952e51</t>
  </si>
  <si>
    <t>183184423.1716115</t>
  </si>
  <si>
    <t>10917079.1716115</t>
  </si>
  <si>
    <t>5983f548-c8e1-4be3-8adb-85bf4fdb8ac7</t>
  </si>
  <si>
    <t>183184423.737422</t>
  </si>
  <si>
    <t>10917079.737422</t>
  </si>
  <si>
    <t>e92e5fe3-5268-43e8-8dbf-63b6b71ff601</t>
  </si>
  <si>
    <t>183184427.726518</t>
  </si>
  <si>
    <t>10916600.726518</t>
  </si>
  <si>
    <t>183184427.55029</t>
  </si>
  <si>
    <t>10916600.55029</t>
  </si>
  <si>
    <t>183184427.54633</t>
  </si>
  <si>
    <t>10916600.54633</t>
  </si>
  <si>
    <t>d9e02299-ecd5-4392-a580-7f2a4972e3dc</t>
  </si>
  <si>
    <t>183184429.40154</t>
  </si>
  <si>
    <t>10916596.40154</t>
  </si>
  <si>
    <t>183184429.43669</t>
  </si>
  <si>
    <t>10916596.43669</t>
  </si>
  <si>
    <t>8af10e49-bcd1-4805-903f-e9dfcbfcb9e6</t>
  </si>
  <si>
    <t>183184431.1272014</t>
  </si>
  <si>
    <t>10916591.1272014</t>
  </si>
  <si>
    <t>183184431.54634</t>
  </si>
  <si>
    <t>10916591.54634</t>
  </si>
  <si>
    <t>183184759.54634</t>
  </si>
  <si>
    <t>10916598.54634</t>
  </si>
  <si>
    <t>183184759.1272014</t>
  </si>
  <si>
    <t>10916598.1272014</t>
  </si>
  <si>
    <t>183184760.1272014</t>
  </si>
  <si>
    <t>10939763.1272014</t>
  </si>
  <si>
    <t>183184760.54633</t>
  </si>
  <si>
    <t>10939763.54633</t>
  </si>
  <si>
    <t>a00facf5-02b2-407b-a502-3a007f6fb4b0</t>
  </si>
  <si>
    <t>183184433.739809</t>
  </si>
  <si>
    <t>10916599.739809</t>
  </si>
  <si>
    <t>183184433.1195347</t>
  </si>
  <si>
    <t>10916599.1195347</t>
  </si>
  <si>
    <t>183184433.54842</t>
  </si>
  <si>
    <t>10916599.54842</t>
  </si>
  <si>
    <t>183184761.1745819</t>
  </si>
  <si>
    <t>10916601.1745819</t>
  </si>
  <si>
    <t>183184761.1195347</t>
  </si>
  <si>
    <t>10916601.1195347</t>
  </si>
  <si>
    <t>183184761.739809</t>
  </si>
  <si>
    <t>10916601.739809</t>
  </si>
  <si>
    <t>67253a9d-7e58-4318-ac85-262333c943f8</t>
  </si>
  <si>
    <t>183184436.1567466</t>
  </si>
  <si>
    <t>10916587.1567466</t>
  </si>
  <si>
    <t>183184436.1567468</t>
  </si>
  <si>
    <t>10916587.1567468</t>
  </si>
  <si>
    <t>85fb7042-4a12-45d5-bd78-9f33f5e14122</t>
  </si>
  <si>
    <t>183184438.54634</t>
  </si>
  <si>
    <t>10939769.54634</t>
  </si>
  <si>
    <t>183184438.54771</t>
  </si>
  <si>
    <t>10939769.54771</t>
  </si>
  <si>
    <t>2379bca6-2fba-4c30-93a2-28879bdbb74a</t>
  </si>
  <si>
    <t>183184442.1272014</t>
  </si>
  <si>
    <t>10916709.1272014</t>
  </si>
  <si>
    <t>183184442.54634</t>
  </si>
  <si>
    <t>10916709.54634</t>
  </si>
  <si>
    <t>c3da0cc2-84b6-4d13-8741-a9a7f8a75af3</t>
  </si>
  <si>
    <t>183184444.54616</t>
  </si>
  <si>
    <t>10916718.54616</t>
  </si>
  <si>
    <t>183184444.54633</t>
  </si>
  <si>
    <t>10916718.54633</t>
  </si>
  <si>
    <t>d43dfbfe-723e-477d-bb91-5d27411648cb</t>
  </si>
  <si>
    <t>183184447.54771</t>
  </si>
  <si>
    <t>10916719.54771</t>
  </si>
  <si>
    <t>183184447.54634</t>
  </si>
  <si>
    <t>10916719.54634</t>
  </si>
  <si>
    <t>173b7ef5-8a26-4861-8fd5-e681c23aa917</t>
  </si>
  <si>
    <t>183184452.51845</t>
  </si>
  <si>
    <t>10897003.51845</t>
  </si>
  <si>
    <t>183184452.9041</t>
  </si>
  <si>
    <t>10897003.9041</t>
  </si>
  <si>
    <t>72bad4df-2fc0-4f0a-9fe7-5ae51ed28e56</t>
  </si>
  <si>
    <t>871e460e-662c-42f2-8056-df0edc12590c</t>
  </si>
  <si>
    <t>183184454.55232</t>
  </si>
  <si>
    <t>10897004.55232</t>
  </si>
  <si>
    <t>183184454.54610</t>
  </si>
  <si>
    <t>10897004.54610</t>
  </si>
  <si>
    <t>183184454.57723</t>
  </si>
  <si>
    <t>10897004.57723</t>
  </si>
  <si>
    <t>183184454.55045</t>
  </si>
  <si>
    <t>10897004.55045</t>
  </si>
  <si>
    <t>183184454.1718900</t>
  </si>
  <si>
    <t>10897004.1718900</t>
  </si>
  <si>
    <t>3b6e51d1-c1f6-4ddc-a9c0-024a98270a5a</t>
  </si>
  <si>
    <t>183184457.54665</t>
  </si>
  <si>
    <t>10897630.54665</t>
  </si>
  <si>
    <t>183184457.54632</t>
  </si>
  <si>
    <t>10897630.54632</t>
  </si>
  <si>
    <t>183184457.54635</t>
  </si>
  <si>
    <t>10897630.54635</t>
  </si>
  <si>
    <t>183184457.54634</t>
  </si>
  <si>
    <t>10897630.54634</t>
  </si>
  <si>
    <t>0d13d84b-63a4-4484-b436-0c4a452e3661</t>
  </si>
  <si>
    <t>183184459.54629</t>
  </si>
  <si>
    <t>10897628.54629</t>
  </si>
  <si>
    <t>183184459.54635</t>
  </si>
  <si>
    <t>10897628.54635</t>
  </si>
  <si>
    <t>183184459.54665</t>
  </si>
  <si>
    <t>10897628.54665</t>
  </si>
  <si>
    <t>01a79b0c-23f3-4323-9cf8-5801963163d0</t>
  </si>
  <si>
    <t>183184463.54616</t>
  </si>
  <si>
    <t>10889597.54616</t>
  </si>
  <si>
    <t>183184463.54633</t>
  </si>
  <si>
    <t>10889597.54633</t>
  </si>
  <si>
    <t>ab3ef8c1-a7e4-414c-9742-e58c16c2b90b</t>
  </si>
  <si>
    <t>183184465.54616</t>
  </si>
  <si>
    <t>10889664.54616</t>
  </si>
  <si>
    <t>183184465.55029</t>
  </si>
  <si>
    <t>10889664.55029</t>
  </si>
  <si>
    <t>183184465.54633</t>
  </si>
  <si>
    <t>10889664.54633</t>
  </si>
  <si>
    <t>38dca3ab-b5c8-4b69-8f55-41c83b9434b8</t>
  </si>
  <si>
    <t>183184466.54616</t>
  </si>
  <si>
    <t>10889790.54616</t>
  </si>
  <si>
    <t>183184466.55029</t>
  </si>
  <si>
    <t>10889790.55029</t>
  </si>
  <si>
    <t>183184466.54634</t>
  </si>
  <si>
    <t>10889790.54634</t>
  </si>
  <si>
    <t>44e612d8-7f72-4f4c-bdaa-dca1d346eaca</t>
  </si>
  <si>
    <t>183184467.54616</t>
  </si>
  <si>
    <t>10889816.54616</t>
  </si>
  <si>
    <t>183184467.54634</t>
  </si>
  <si>
    <t>10889816.54634</t>
  </si>
  <si>
    <t>183184467.55029</t>
  </si>
  <si>
    <t>10889816.55029</t>
  </si>
  <si>
    <t>1f8b6eb8-59c4-4152-bbc0-0cacb2c3dc0b</t>
  </si>
  <si>
    <t>2af60e89-fb10-4708-a401-98ca663955e4</t>
  </si>
  <si>
    <t>183184468.54616</t>
  </si>
  <si>
    <t>10889739.54616</t>
  </si>
  <si>
    <t>183184468.54633</t>
  </si>
  <si>
    <t>10889739.54633</t>
  </si>
  <si>
    <t>183184468.59414</t>
  </si>
  <si>
    <t>10889739.59414</t>
  </si>
  <si>
    <t>d48c779c-5383-45be-ab38-7ac128dc8b44</t>
  </si>
  <si>
    <t>183184468.55029</t>
  </si>
  <si>
    <t>10889739.55029</t>
  </si>
  <si>
    <t>7c7dbc0a-b4b1-4ea7-9319-840f7f0560ec</t>
  </si>
  <si>
    <t>183184470.54622</t>
  </si>
  <si>
    <t>10890299.54622</t>
  </si>
  <si>
    <t>183184470.54634</t>
  </si>
  <si>
    <t>10890299.54634</t>
  </si>
  <si>
    <t>8f524afa-396f-4796-b764-0fafb53ec42d</t>
  </si>
  <si>
    <t>183184473.1567466</t>
  </si>
  <si>
    <t>10890547.1567466</t>
  </si>
  <si>
    <t>183184473.1567468</t>
  </si>
  <si>
    <t>10890547.1567468</t>
  </si>
  <si>
    <t>bc018ff1-3db7-468c-8602-8cce0a15c368</t>
  </si>
  <si>
    <t>183184475.54634</t>
  </si>
  <si>
    <t>10890549.54634</t>
  </si>
  <si>
    <t>183184475.54771</t>
  </si>
  <si>
    <t>10890549.54771</t>
  </si>
  <si>
    <t>183184762.54741</t>
  </si>
  <si>
    <t>10890550.54741</t>
  </si>
  <si>
    <t>183184762.54634</t>
  </si>
  <si>
    <t>10890550.54634</t>
  </si>
  <si>
    <t>03e01115-a0c4-4f00-9b8c-752b83308f62</t>
  </si>
  <si>
    <t>183184478.55030</t>
  </si>
  <si>
    <t>10959727.55030</t>
  </si>
  <si>
    <t>2c5b3048-8dfb-4910-9a5b-0bcdfb85437b</t>
  </si>
  <si>
    <t>183184478.54633</t>
  </si>
  <si>
    <t>10959727.54633</t>
  </si>
  <si>
    <t>183184478.726516</t>
  </si>
  <si>
    <t>10959727.726516</t>
  </si>
  <si>
    <t>48850735-d48e-4f91-9491-54524f0a59a1</t>
  </si>
  <si>
    <t>790be4a3-cf9c-40e4-a7cb-b2d8fffb608a</t>
  </si>
  <si>
    <t>183184479.1570749</t>
  </si>
  <si>
    <t>10959723.1570749</t>
  </si>
  <si>
    <t>1b1150f4-e9c2-4b92-a617-37bcba2573bf</t>
  </si>
  <si>
    <t>183184479.26040</t>
  </si>
  <si>
    <t>10959723.26040</t>
  </si>
  <si>
    <t>65304409-d09a-11e8-80e6-005056881952</t>
  </si>
  <si>
    <t>183184479.54633</t>
  </si>
  <si>
    <t>10959723.54633</t>
  </si>
  <si>
    <t>183184763.54633</t>
  </si>
  <si>
    <t>10959724.54633</t>
  </si>
  <si>
    <t>183184763.26040</t>
  </si>
  <si>
    <t>10959724.26040</t>
  </si>
  <si>
    <t>183184763.1570749</t>
  </si>
  <si>
    <t>10959724.1570749</t>
  </si>
  <si>
    <t>f0876c9c-b4bc-49aa-9095-f20c252a1f84</t>
  </si>
  <si>
    <t>183184481.54622</t>
  </si>
  <si>
    <t>10959728.54622</t>
  </si>
  <si>
    <t>183184481.55026</t>
  </si>
  <si>
    <t>10959728.55026</t>
  </si>
  <si>
    <t>183184481.54634</t>
  </si>
  <si>
    <t>10959728.54634</t>
  </si>
  <si>
    <t>87f89be9-f7bf-4b5f-89f8-988c8a01e236</t>
  </si>
  <si>
    <t>183184483.54741</t>
  </si>
  <si>
    <t>10959717.54741</t>
  </si>
  <si>
    <t>183184483.54634</t>
  </si>
  <si>
    <t>10959717.54634</t>
  </si>
  <si>
    <t>98185964-8cde-451d-a127-4b4f2f2d0400</t>
  </si>
  <si>
    <t>183184486.706138</t>
  </si>
  <si>
    <t>10958782.706138</t>
  </si>
  <si>
    <t>3000b870-649b-4319-8cc8-eeb86918b3da</t>
  </si>
  <si>
    <t>183184486.706137</t>
  </si>
  <si>
    <t>10958782.706137</t>
  </si>
  <si>
    <t>183184486.706136</t>
  </si>
  <si>
    <t>10958782.706136</t>
  </si>
  <si>
    <t>183184486.706139</t>
  </si>
  <si>
    <t>10958782.706139</t>
  </si>
  <si>
    <t>53d9369f-fa1a-4e51-9aba-a6b1699d42a7</t>
  </si>
  <si>
    <t>183184486.706135</t>
  </si>
  <si>
    <t>10958782.706135</t>
  </si>
  <si>
    <t>bfaa5448-f67f-4652-9cc6-48ce2f611ae6</t>
  </si>
  <si>
    <t>183184488.757060</t>
  </si>
  <si>
    <t>13085246.757060</t>
  </si>
  <si>
    <t>f2d4162f-e389-11e9-80ec-005056881952</t>
  </si>
  <si>
    <t>1218c8d4-284f-40e1-8da8-a3570e1ed3e9</t>
  </si>
  <si>
    <t>183184492.1272014</t>
  </si>
  <si>
    <t>10891148.1272014</t>
  </si>
  <si>
    <t>183184492.54634</t>
  </si>
  <si>
    <t>10891148.54634</t>
  </si>
  <si>
    <t>f8098e34-0d89-44d2-bf2c-07cfb6bc98a8</t>
  </si>
  <si>
    <t>183184494.54616</t>
  </si>
  <si>
    <t>10890339.54616</t>
  </si>
  <si>
    <t>183184494.54633</t>
  </si>
  <si>
    <t>10890339.54633</t>
  </si>
  <si>
    <t>c55084a3-3f34-4155-ac19-1c7262b8b7ca</t>
  </si>
  <si>
    <t>183184497.54771</t>
  </si>
  <si>
    <t>10891326.54771</t>
  </si>
  <si>
    <t>183184497.54634</t>
  </si>
  <si>
    <t>10891326.54634</t>
  </si>
  <si>
    <t>a3b7fe07-f8ff-410a-8520-628de9fe70d9</t>
  </si>
  <si>
    <t>183184500.1196508</t>
  </si>
  <si>
    <t>10891324.1196508</t>
  </si>
  <si>
    <t>baee28a5-065d-4e74-8213-c55ad84fd5aa</t>
  </si>
  <si>
    <t>ae9e9202-fb10-419c-b1e1-1b3515a529a4</t>
  </si>
  <si>
    <t>183184503.723536</t>
  </si>
  <si>
    <t>11000124.723536</t>
  </si>
  <si>
    <t>bbdddfde-e3f0-475f-a13f-390263f9f9b8</t>
  </si>
  <si>
    <t>183184764.55087</t>
  </si>
  <si>
    <t>11000115.55087</t>
  </si>
  <si>
    <t>5cc1bf6b-0c2e-40ba-b0a9-58f1965c80ed</t>
  </si>
  <si>
    <t>183184508.843695</t>
  </si>
  <si>
    <t>10898888.843695</t>
  </si>
  <si>
    <t>183184508.55045</t>
  </si>
  <si>
    <t>10898888.55045</t>
  </si>
  <si>
    <t>183184508.1139608</t>
  </si>
  <si>
    <t>10898888.1139608</t>
  </si>
  <si>
    <t>183184765.843696</t>
  </si>
  <si>
    <t>10898886.843696</t>
  </si>
  <si>
    <t>183184765.55045</t>
  </si>
  <si>
    <t>10898886.55045</t>
  </si>
  <si>
    <t>183184765.843695</t>
  </si>
  <si>
    <t>10898886.843695</t>
  </si>
  <si>
    <t>183184766.843695</t>
  </si>
  <si>
    <t>11022050.843695</t>
  </si>
  <si>
    <t>183184766.55045</t>
  </si>
  <si>
    <t>11022050.55045</t>
  </si>
  <si>
    <t>183184766.1139608</t>
  </si>
  <si>
    <t>11022050.1139608</t>
  </si>
  <si>
    <t>e8cf300f-121a-4d51-89b8-863dbd69257c</t>
  </si>
  <si>
    <t>183184510.1196509</t>
  </si>
  <si>
    <t>10898885.1196509</t>
  </si>
  <si>
    <t>183184767.1196509</t>
  </si>
  <si>
    <t>11022047.1196509</t>
  </si>
  <si>
    <t>721fe27f-c1ad-4dc9-a268-d8637f4fcea2</t>
  </si>
  <si>
    <t>183184512.55232</t>
  </si>
  <si>
    <t>10898465.55232</t>
  </si>
  <si>
    <t>183184512.54610</t>
  </si>
  <si>
    <t>10898465.54610</t>
  </si>
  <si>
    <t>183184512.57723</t>
  </si>
  <si>
    <t>10898465.57723</t>
  </si>
  <si>
    <t>183184512.55045</t>
  </si>
  <si>
    <t>10898465.55045</t>
  </si>
  <si>
    <t>183184512.1718900</t>
  </si>
  <si>
    <t>10898465.1718900</t>
  </si>
  <si>
    <t>183184768.55045</t>
  </si>
  <si>
    <t>11022051.55045</t>
  </si>
  <si>
    <t>183184768.57723</t>
  </si>
  <si>
    <t>11022051.57723</t>
  </si>
  <si>
    <t>183184768.54610</t>
  </si>
  <si>
    <t>11022051.54610</t>
  </si>
  <si>
    <t>183184768.55232</t>
  </si>
  <si>
    <t>11022051.55232</t>
  </si>
  <si>
    <t>569ff8e6-1b17-4344-bb67-4325b5d9932c</t>
  </si>
  <si>
    <t>183184515.1716115</t>
  </si>
  <si>
    <t>10898887.1716115</t>
  </si>
  <si>
    <t>183184515.737422</t>
  </si>
  <si>
    <t>10898887.737422</t>
  </si>
  <si>
    <t>183184769.737422</t>
  </si>
  <si>
    <t>11022032.737422</t>
  </si>
  <si>
    <t>183184769.1716115</t>
  </si>
  <si>
    <t>11022032.1716115</t>
  </si>
  <si>
    <t>5fe9c284-260d-4ff1-aeed-006fe4809106</t>
  </si>
  <si>
    <t>183184519.54616</t>
  </si>
  <si>
    <t>10897975.54616</t>
  </si>
  <si>
    <t>183184519.55029</t>
  </si>
  <si>
    <t>10897975.55029</t>
  </si>
  <si>
    <t>183184519.54633</t>
  </si>
  <si>
    <t>10897975.54633</t>
  </si>
  <si>
    <t>183184770.54633</t>
  </si>
  <si>
    <t>11020984.54633</t>
  </si>
  <si>
    <t>183184770.55029</t>
  </si>
  <si>
    <t>11020984.55029</t>
  </si>
  <si>
    <t>183184770.726518</t>
  </si>
  <si>
    <t>11020984.726518</t>
  </si>
  <si>
    <t>a44805bc-bc5f-4294-85fb-2b4598331230</t>
  </si>
  <si>
    <t>183184521.40154</t>
  </si>
  <si>
    <t>10897970.40154</t>
  </si>
  <si>
    <t>183184521.43669</t>
  </si>
  <si>
    <t>10897970.43669</t>
  </si>
  <si>
    <t>183184521.55029</t>
  </si>
  <si>
    <t>10897970.55029</t>
  </si>
  <si>
    <t>183184771.55029</t>
  </si>
  <si>
    <t>11021303.55029</t>
  </si>
  <si>
    <t>183184771.43669</t>
  </si>
  <si>
    <t>11021303.43669</t>
  </si>
  <si>
    <t>183184771.40154</t>
  </si>
  <si>
    <t>11021303.40154</t>
  </si>
  <si>
    <t>616fe9e5-26d3-4ddc-8e02-538d8f8dfaf3</t>
  </si>
  <si>
    <t>183184523.1272014</t>
  </si>
  <si>
    <t>10898177.1272014</t>
  </si>
  <si>
    <t>183184523.54634</t>
  </si>
  <si>
    <t>10898177.54634</t>
  </si>
  <si>
    <t>183184772.54634</t>
  </si>
  <si>
    <t>11021302.54634</t>
  </si>
  <si>
    <t>183184772.1272014</t>
  </si>
  <si>
    <t>11021302.1272014</t>
  </si>
  <si>
    <t>939fda98-faae-49c4-9bce-ef1c53f544c9</t>
  </si>
  <si>
    <t>183184525.739809</t>
  </si>
  <si>
    <t>10897974.739809</t>
  </si>
  <si>
    <t>183184525.1195347</t>
  </si>
  <si>
    <t>10897974.1195347</t>
  </si>
  <si>
    <t>183184525.54842</t>
  </si>
  <si>
    <t>10897974.54842</t>
  </si>
  <si>
    <t>183184525.1745819</t>
  </si>
  <si>
    <t>10897974.1745819</t>
  </si>
  <si>
    <t>183184773.54842</t>
  </si>
  <si>
    <t>11021304.54842</t>
  </si>
  <si>
    <t>183184773.1195347</t>
  </si>
  <si>
    <t>11021304.1195347</t>
  </si>
  <si>
    <t>183184773.739809</t>
  </si>
  <si>
    <t>11021304.739809</t>
  </si>
  <si>
    <t>a9be6b8a-0f2c-4248-9926-fb103fa86ba1</t>
  </si>
  <si>
    <t>183184528.1567466</t>
  </si>
  <si>
    <t>10898181.1567466</t>
  </si>
  <si>
    <t>183184528.1567468</t>
  </si>
  <si>
    <t>10898181.1567468</t>
  </si>
  <si>
    <t>183184774.1567468</t>
  </si>
  <si>
    <t>11021301.1567468</t>
  </si>
  <si>
    <t>183184774.1567466</t>
  </si>
  <si>
    <t>11021301.1567466</t>
  </si>
  <si>
    <t>a2cd65a6-b965-45fa-8d71-9ef24342d16b</t>
  </si>
  <si>
    <t>183184532.1272014</t>
  </si>
  <si>
    <t>10898327.1272014</t>
  </si>
  <si>
    <t>183184532.54634</t>
  </si>
  <si>
    <t>10898327.54634</t>
  </si>
  <si>
    <t>183184775.54634</t>
  </si>
  <si>
    <t>11022048.54634</t>
  </si>
  <si>
    <t>183184775.1272014</t>
  </si>
  <si>
    <t>11022048.1272014</t>
  </si>
  <si>
    <t>50828783-d72a-48bd-b0bf-888e38020053</t>
  </si>
  <si>
    <t>183184534.54616</t>
  </si>
  <si>
    <t>10898322.54616</t>
  </si>
  <si>
    <t>183184534.54633</t>
  </si>
  <si>
    <t>10898322.54633</t>
  </si>
  <si>
    <t>183184776.54633</t>
  </si>
  <si>
    <t>11022031.54633</t>
  </si>
  <si>
    <t>183184776.54614</t>
  </si>
  <si>
    <t>11022031.54614</t>
  </si>
  <si>
    <t>b0309c4c-1ac0-4232-8989-3fb3001fa915</t>
  </si>
  <si>
    <t>b95db3fb-69b3-412a-af6f-d0db4b889bb8</t>
  </si>
  <si>
    <t>183184537.54771</t>
  </si>
  <si>
    <t>10898329.54771</t>
  </si>
  <si>
    <t>183184537.54634</t>
  </si>
  <si>
    <t>10898329.54634</t>
  </si>
  <si>
    <t>183184777.54634</t>
  </si>
  <si>
    <t>11022049.54634</t>
  </si>
  <si>
    <t>183184777.54771</t>
  </si>
  <si>
    <t>11022049.54771</t>
  </si>
  <si>
    <t>08d2df04-8aa2-43e6-8ac8-f9ac965a52ef</t>
  </si>
  <si>
    <t>7a994e1c-c9b6-4e34-bae1-07eec8bd0fc2</t>
  </si>
  <si>
    <t>183184540.55007</t>
  </si>
  <si>
    <t>10936996.55007</t>
  </si>
  <si>
    <t>4e6da031-9e0e-4fc1-88a9-6b07e9ad40ea</t>
  </si>
  <si>
    <t>0f8a38a6-9a99-4afc-9dae-671b36d904e2</t>
  </si>
  <si>
    <t>d80b225d-f6fa-451a-b71d-b3d42b486266</t>
  </si>
  <si>
    <t>183184546.1196509</t>
  </si>
  <si>
    <t>10899399.1196509</t>
  </si>
  <si>
    <t>183184778.1196509</t>
  </si>
  <si>
    <t>10915624.1196509</t>
  </si>
  <si>
    <t>183184779.1196509</t>
  </si>
  <si>
    <t>11014434.1196509</t>
  </si>
  <si>
    <t>183184780.1196509</t>
  </si>
  <si>
    <t>11014433.1196509</t>
  </si>
  <si>
    <t>3d9cba64-48ae-44f7-a07e-a67ce5f8754f</t>
  </si>
  <si>
    <t>183184548.55069</t>
  </si>
  <si>
    <t>10916141.55069</t>
  </si>
  <si>
    <t>183184781.55069</t>
  </si>
  <si>
    <t>11014432.55069</t>
  </si>
  <si>
    <t>38decc49-4b92-4f6e-8f63-e5eabe4d39f1</t>
  </si>
  <si>
    <t>183184550.57723</t>
  </si>
  <si>
    <t>11014431.57723</t>
  </si>
  <si>
    <t>183184550.55045</t>
  </si>
  <si>
    <t>11014431.55045</t>
  </si>
  <si>
    <t>183184550.1718900</t>
  </si>
  <si>
    <t>11014431.1718900</t>
  </si>
  <si>
    <t>183184550.55232</t>
  </si>
  <si>
    <t>11014431.55232</t>
  </si>
  <si>
    <t>183184550.54610</t>
  </si>
  <si>
    <t>11014431.54610</t>
  </si>
  <si>
    <t>f013e010-ac03-4870-b4b3-2aa8cd537ef6</t>
  </si>
  <si>
    <t>65f06f81-fbd6-4071-8665-087b25fab0f1</t>
  </si>
  <si>
    <t>183184551.55232</t>
  </si>
  <si>
    <t>10915623.55232</t>
  </si>
  <si>
    <t>183184551.54610</t>
  </si>
  <si>
    <t>10915623.54610</t>
  </si>
  <si>
    <t>183184551.57723</t>
  </si>
  <si>
    <t>10915623.57723</t>
  </si>
  <si>
    <t>183184551.55045</t>
  </si>
  <si>
    <t>10915623.55045</t>
  </si>
  <si>
    <t>183184551.1718900</t>
  </si>
  <si>
    <t>10915623.1718900</t>
  </si>
  <si>
    <t>183184782.1718900</t>
  </si>
  <si>
    <t>11014435.1718900</t>
  </si>
  <si>
    <t>183184782.55045</t>
  </si>
  <si>
    <t>11014435.55045</t>
  </si>
  <si>
    <t>183184782.57723</t>
  </si>
  <si>
    <t>11014435.57723</t>
  </si>
  <si>
    <t>183184782.54610</t>
  </si>
  <si>
    <t>11014435.54610</t>
  </si>
  <si>
    <t>183184782.55232</t>
  </si>
  <si>
    <t>11014435.55232</t>
  </si>
  <si>
    <t>8db88c7d-cdfe-4b3c-98c6-39d5bb4c7f7e</t>
  </si>
  <si>
    <t>183184552.55232</t>
  </si>
  <si>
    <t>10915622.55232</t>
  </si>
  <si>
    <t>183184552.54610</t>
  </si>
  <si>
    <t>10915622.54610</t>
  </si>
  <si>
    <t>183184552.57723</t>
  </si>
  <si>
    <t>10915622.57723</t>
  </si>
  <si>
    <t>183184552.55045</t>
  </si>
  <si>
    <t>10915622.55045</t>
  </si>
  <si>
    <t>183184552.1718900</t>
  </si>
  <si>
    <t>10915622.1718900</t>
  </si>
  <si>
    <t>adad805e-ddb3-4539-bcef-46ff7032a614</t>
  </si>
  <si>
    <t>183184555.57391</t>
  </si>
  <si>
    <t>10916138.57391</t>
  </si>
  <si>
    <t>431b25dc-65e4-45d6-bf7f-7ea34d1a465f</t>
  </si>
  <si>
    <t>183184555.1734976</t>
  </si>
  <si>
    <t>10916138.1734976</t>
  </si>
  <si>
    <t>2d84f861-e128-4cfb-8cd9-d3574868842a</t>
  </si>
  <si>
    <t>183184557.55059</t>
  </si>
  <si>
    <t>10916137.55059</t>
  </si>
  <si>
    <t>183184783.49418</t>
  </si>
  <si>
    <t>11014968.49418</t>
  </si>
  <si>
    <t>22bca2ec-79ac-4920-b9f0-7150bfce4792</t>
  </si>
  <si>
    <t>183184783.55064</t>
  </si>
  <si>
    <t>11014968.55064</t>
  </si>
  <si>
    <t>bbde6387-8876-4e36-99d3-f6337aa31841</t>
  </si>
  <si>
    <t>ab19d7de-9095-4fac-ae75-1c25105ee675</t>
  </si>
  <si>
    <t>f0eaa923-7198-46c5-bf5d-07a3a1bd160b</t>
  </si>
  <si>
    <t>d5efa2b1-ce96-403e-8283-16396dcb31e7</t>
  </si>
  <si>
    <t>183184560.763905</t>
  </si>
  <si>
    <t>10916142.763905</t>
  </si>
  <si>
    <t>183184784.763905</t>
  </si>
  <si>
    <t>11014436.763905</t>
  </si>
  <si>
    <t>dcd4f80b-a24f-4c38-9937-f6cd1ab1e6aa</t>
  </si>
  <si>
    <t>ed473bef-7ede-4e52-8b91-533639892ca3</t>
  </si>
  <si>
    <t>183184563.914609</t>
  </si>
  <si>
    <t>10915625.914609</t>
  </si>
  <si>
    <t>e68b8ada-1fbc-4d4a-b36f-1e4c20b4fa83</t>
  </si>
  <si>
    <t>df7196d9-3515-4785-8599-a22f85f43283</t>
  </si>
  <si>
    <t>d3ceeeeb-362b-48d5-9fa3-31d321c6a53c</t>
  </si>
  <si>
    <t>183184565.1563000</t>
  </si>
  <si>
    <t>10916140.1563000</t>
  </si>
  <si>
    <t>7d124ff2-e96a-4c43-bffd-12bf166ce76c</t>
  </si>
  <si>
    <t>183184565.54635</t>
  </si>
  <si>
    <t>10916140.54635</t>
  </si>
  <si>
    <t>183184565.1124981</t>
  </si>
  <si>
    <t>10916140.1124981</t>
  </si>
  <si>
    <t>2b19e468-ff5c-424f-9b64-db376b0ee231</t>
  </si>
  <si>
    <t>bc5d4347-49d8-42d8-8e56-fa45077393a4</t>
  </si>
  <si>
    <t>183184569.726518</t>
  </si>
  <si>
    <t>10899398.726518</t>
  </si>
  <si>
    <t>183184569.54633</t>
  </si>
  <si>
    <t>10899398.54633</t>
  </si>
  <si>
    <t>183184785.54633</t>
  </si>
  <si>
    <t>10904299.54633</t>
  </si>
  <si>
    <t>183184785.726518</t>
  </si>
  <si>
    <t>10904299.726518</t>
  </si>
  <si>
    <t>183184786.726518</t>
  </si>
  <si>
    <t>11002272.726518</t>
  </si>
  <si>
    <t>183184786.54633</t>
  </si>
  <si>
    <t>11002272.54633</t>
  </si>
  <si>
    <t>183184787.54633</t>
  </si>
  <si>
    <t>11002270.54633</t>
  </si>
  <si>
    <t>183184787.726518</t>
  </si>
  <si>
    <t>11002270.726518</t>
  </si>
  <si>
    <t>d8e2aa7d-163a-4a3d-9bdb-0abfa4f596a3</t>
  </si>
  <si>
    <t>183184571.54616</t>
  </si>
  <si>
    <t>10899805.54616</t>
  </si>
  <si>
    <t>183184571.55029</t>
  </si>
  <si>
    <t>10899805.55029</t>
  </si>
  <si>
    <t>183184571.54634</t>
  </si>
  <si>
    <t>10899805.54634</t>
  </si>
  <si>
    <t>183184788.54634</t>
  </si>
  <si>
    <t>10904298.54634</t>
  </si>
  <si>
    <t>183184788.55029</t>
  </si>
  <si>
    <t>10904298.55029</t>
  </si>
  <si>
    <t>183184788.726518</t>
  </si>
  <si>
    <t>10904298.726518</t>
  </si>
  <si>
    <t>183184789.726518</t>
  </si>
  <si>
    <t>11002273.726518</t>
  </si>
  <si>
    <t>183184789.55029</t>
  </si>
  <si>
    <t>11002273.55029</t>
  </si>
  <si>
    <t>183184789.54634</t>
  </si>
  <si>
    <t>11002273.54634</t>
  </si>
  <si>
    <t>183184790.54634</t>
  </si>
  <si>
    <t>11002274.54634</t>
  </si>
  <si>
    <t>183184790.55029</t>
  </si>
  <si>
    <t>11002274.55029</t>
  </si>
  <si>
    <t>183184790.726518</t>
  </si>
  <si>
    <t>11002274.726518</t>
  </si>
  <si>
    <t>bbba146c-7c71-472b-95c8-1c113820e259</t>
  </si>
  <si>
    <t>183184573.40154</t>
  </si>
  <si>
    <t>10915060.40154</t>
  </si>
  <si>
    <t>183184573.43669</t>
  </si>
  <si>
    <t>10915060.43669</t>
  </si>
  <si>
    <t>55b92998-cf0f-44fc-93f6-d19bccc44328</t>
  </si>
  <si>
    <t>183184575.739809</t>
  </si>
  <si>
    <t>10915061.739809</t>
  </si>
  <si>
    <t>183184575.1195347</t>
  </si>
  <si>
    <t>10915061.1195347</t>
  </si>
  <si>
    <t>183184575.54842</t>
  </si>
  <si>
    <t>10915061.54842</t>
  </si>
  <si>
    <t>183184575.1745819</t>
  </si>
  <si>
    <t>10915061.1745819</t>
  </si>
  <si>
    <t>6db582b7-53fc-4076-8b18-7ea14015a543</t>
  </si>
  <si>
    <t>183184578.1570753</t>
  </si>
  <si>
    <t>10915412.1570753</t>
  </si>
  <si>
    <t>183184578.54679</t>
  </si>
  <si>
    <t>10915412.54679</t>
  </si>
  <si>
    <t>183184578.54638</t>
  </si>
  <si>
    <t>10915412.54638</t>
  </si>
  <si>
    <t>183184578.737422</t>
  </si>
  <si>
    <t>10915412.737422</t>
  </si>
  <si>
    <t>a31b8cdc-7e8f-48f0-a2f3-abf291f7b087</t>
  </si>
  <si>
    <t>183184580.54634</t>
  </si>
  <si>
    <t>10915408.54634</t>
  </si>
  <si>
    <t>183184580.54741</t>
  </si>
  <si>
    <t>10915408.54741</t>
  </si>
  <si>
    <t>183184791.54771</t>
  </si>
  <si>
    <t>11002269.54771</t>
  </si>
  <si>
    <t>183184791.54634</t>
  </si>
  <si>
    <t>11002269.54634</t>
  </si>
  <si>
    <t>97f5e946-8eaa-4b14-9557-5916f06b8a56</t>
  </si>
  <si>
    <t>3d936462-f8bf-46d6-bb9b-394a5055a9e6</t>
  </si>
  <si>
    <t>183184582.1196509</t>
  </si>
  <si>
    <t>11002271.1196509</t>
  </si>
  <si>
    <t>c0feb59c-c5e4-4c9a-9078-e1e845064553</t>
  </si>
  <si>
    <t>183184586.54616</t>
  </si>
  <si>
    <t>10899801.54616</t>
  </si>
  <si>
    <t>183184586.54633</t>
  </si>
  <si>
    <t>10899801.54633</t>
  </si>
  <si>
    <t>183184792.54633</t>
  </si>
  <si>
    <t>10915463.54633</t>
  </si>
  <si>
    <t>183184792.54616</t>
  </si>
  <si>
    <t>10915463.54616</t>
  </si>
  <si>
    <t>183184793.54616</t>
  </si>
  <si>
    <t>11013208.54616</t>
  </si>
  <si>
    <t>183184793.54633</t>
  </si>
  <si>
    <t>11013208.54633</t>
  </si>
  <si>
    <t>183184794.54633</t>
  </si>
  <si>
    <t>11013207.54633</t>
  </si>
  <si>
    <t>183184794.54616</t>
  </si>
  <si>
    <t>11013207.54616</t>
  </si>
  <si>
    <t>9ccf12df-0306-4e05-aa28-226082c2c61b</t>
  </si>
  <si>
    <t>183184589.54741</t>
  </si>
  <si>
    <t>10915460.54741</t>
  </si>
  <si>
    <t>183184589.54634</t>
  </si>
  <si>
    <t>10915460.54634</t>
  </si>
  <si>
    <t>183184795.54634</t>
  </si>
  <si>
    <t>11013298.54634</t>
  </si>
  <si>
    <t>183184795.54771</t>
  </si>
  <si>
    <t>11013298.54771</t>
  </si>
  <si>
    <t>346a37ad-b2f2-4dd9-99c5-5da49cd8fbf5</t>
  </si>
  <si>
    <t>abc7c3d5-8b2c-49b9-b2bb-278b69c1b0db</t>
  </si>
  <si>
    <t>183184591.1196509</t>
  </si>
  <si>
    <t>10899803.1196509</t>
  </si>
  <si>
    <t>183184796.1196509</t>
  </si>
  <si>
    <t>10899804.1196509</t>
  </si>
  <si>
    <t>183184797.1196509</t>
  </si>
  <si>
    <t>11013299.1196509</t>
  </si>
  <si>
    <t>72104956-c606-450e-a97d-34662698df87</t>
  </si>
  <si>
    <t>5e712431-1e25-430b-b2e5-53765520d114</t>
  </si>
  <si>
    <t>183184596.55069</t>
  </si>
  <si>
    <t>10903862.55069</t>
  </si>
  <si>
    <t>3395c2e0-c697-4a91-9dc9-30fad2d6a700</t>
  </si>
  <si>
    <t>183184598.57723</t>
  </si>
  <si>
    <t>10900738.57723</t>
  </si>
  <si>
    <t>183184598.55045</t>
  </si>
  <si>
    <t>10900738.55045</t>
  </si>
  <si>
    <t>183184598.1718900</t>
  </si>
  <si>
    <t>10900738.1718900</t>
  </si>
  <si>
    <t>183184598.55232</t>
  </si>
  <si>
    <t>10900738.55232</t>
  </si>
  <si>
    <t>183184598.54610</t>
  </si>
  <si>
    <t>10900738.54610</t>
  </si>
  <si>
    <t>ae7045d1-e414-4228-ae3a-fbd46c128c5f</t>
  </si>
  <si>
    <t>183184601.1193512</t>
  </si>
  <si>
    <t>10903870.1193512</t>
  </si>
  <si>
    <t>183184601.1734976</t>
  </si>
  <si>
    <t>10903870.1734976</t>
  </si>
  <si>
    <t>183184601.1139608</t>
  </si>
  <si>
    <t>10903870.1139608</t>
  </si>
  <si>
    <t>40a45d39-8a3f-4855-8954-70a804dc55c3</t>
  </si>
  <si>
    <t>183184603.763905</t>
  </si>
  <si>
    <t>10903871.763905</t>
  </si>
  <si>
    <t>5b8978c0-36a8-43c5-b644-16d9842bd7e5</t>
  </si>
  <si>
    <t>183184604.55185</t>
  </si>
  <si>
    <t>10903861.55185</t>
  </si>
  <si>
    <t>4cb46e2d-3d7f-4f86-97f0-d645de2ff962</t>
  </si>
  <si>
    <t>f87909db-6234-4ea4-9e44-2abff9bdb3a3</t>
  </si>
  <si>
    <t>258354f8-b59a-4225-8dc8-eebeff6f74ac</t>
  </si>
  <si>
    <t>183184610.55232</t>
  </si>
  <si>
    <t>10873428.55232</t>
  </si>
  <si>
    <t>183184610.54610</t>
  </si>
  <si>
    <t>10873428.54610</t>
  </si>
  <si>
    <t>183184610.57723</t>
  </si>
  <si>
    <t>10873428.57723</t>
  </si>
  <si>
    <t>183184610.55045</t>
  </si>
  <si>
    <t>10873428.55045</t>
  </si>
  <si>
    <t>183184610.1718900</t>
  </si>
  <si>
    <t>10873428.1718900</t>
  </si>
  <si>
    <t>ecba3634-40f4-40cb-ada7-ada9c492b3c2</t>
  </si>
  <si>
    <t>6eadba8a-cc9c-4391-ac2f-8d3e80daca56</t>
  </si>
  <si>
    <t>183184611.55232</t>
  </si>
  <si>
    <t>10873430.55232</t>
  </si>
  <si>
    <t>183184611.54610</t>
  </si>
  <si>
    <t>10873430.54610</t>
  </si>
  <si>
    <t>183184611.57723</t>
  </si>
  <si>
    <t>10873430.57723</t>
  </si>
  <si>
    <t>183184611.55045</t>
  </si>
  <si>
    <t>10873430.55045</t>
  </si>
  <si>
    <t>183184611.1718900</t>
  </si>
  <si>
    <t>10873430.1718900</t>
  </si>
  <si>
    <t>183184798.1718900</t>
  </si>
  <si>
    <t>10873429.1718900</t>
  </si>
  <si>
    <t>183184798.55045</t>
  </si>
  <si>
    <t>10873429.55045</t>
  </si>
  <si>
    <t>183184798.57723</t>
  </si>
  <si>
    <t>10873429.57723</t>
  </si>
  <si>
    <t>183184798.54610</t>
  </si>
  <si>
    <t>10873429.54610</t>
  </si>
  <si>
    <t>183184798.55232</t>
  </si>
  <si>
    <t>10873429.55232</t>
  </si>
  <si>
    <t>007ec90c-ec84-4744-b7ea-4f2afc31848d</t>
  </si>
  <si>
    <t>183184614.1193512</t>
  </si>
  <si>
    <t>10873427.1193512</t>
  </si>
  <si>
    <t>183184614.1734976</t>
  </si>
  <si>
    <t>10873427.1734976</t>
  </si>
  <si>
    <t>183184614.1139608</t>
  </si>
  <si>
    <t>10873427.1139608</t>
  </si>
  <si>
    <t>8f96d190-03f6-482d-b771-0622d92569d5</t>
  </si>
  <si>
    <t>829ced6a-c163-41f2-a23c-65795df8c5f2</t>
  </si>
  <si>
    <t>183184617.54644</t>
  </si>
  <si>
    <t>10873415.54644</t>
  </si>
  <si>
    <t>b21c4233-32ec-4050-aae8-e496663c06d2</t>
  </si>
  <si>
    <t>183184617.1717334</t>
  </si>
  <si>
    <t>10873415.1717334</t>
  </si>
  <si>
    <t>54f47741-d17c-4c4a-9e30-225d58cae262</t>
  </si>
  <si>
    <t>183184617.1138808</t>
  </si>
  <si>
    <t>10873415.1138808</t>
  </si>
  <si>
    <t>0497cfe5-3bc1-4ea9-96b0-42e166fb8b52</t>
  </si>
  <si>
    <t>12d71c1c-ed6f-4a85-9581-e51689c3ede4</t>
  </si>
  <si>
    <t>183184619.54632</t>
  </si>
  <si>
    <t>10873401.54632</t>
  </si>
  <si>
    <t>183184619.720766</t>
  </si>
  <si>
    <t>10873401.720766</t>
  </si>
  <si>
    <t>9957580e-ec46-4b98-98e6-c38f42a89dfd</t>
  </si>
  <si>
    <t>183184619.54637</t>
  </si>
  <si>
    <t>10873401.54637</t>
  </si>
  <si>
    <t>ffe4c9db-af5d-4bd1-a0a9-5c9e8b6b613f</t>
  </si>
  <si>
    <t>183184621.54699</t>
  </si>
  <si>
    <t>11000122.54699</t>
  </si>
  <si>
    <t>f15f32f3-f27d-4761-ab2d-8403bb6906d8</t>
  </si>
  <si>
    <t>183184621.1746204</t>
  </si>
  <si>
    <t>11000122.1746204</t>
  </si>
  <si>
    <t>183184621.54698</t>
  </si>
  <si>
    <t>11000122.54698</t>
  </si>
  <si>
    <t>431fd404-0d93-4656-9911-5bebccf01228</t>
  </si>
  <si>
    <t>183184621.1276313</t>
  </si>
  <si>
    <t>11000122.1276313</t>
  </si>
  <si>
    <t>c53a38a1-8b3e-46f9-a81d-9cf0e3e1db7b</t>
  </si>
  <si>
    <t>a6ed7b54-c77d-4d10-9d5c-b7da0ffb75ae</t>
  </si>
  <si>
    <t>cb7ee71c-6fe6-487f-b6b7-e13197f565d4</t>
  </si>
  <si>
    <t>183184623.1139332</t>
  </si>
  <si>
    <t>10873422.1139332</t>
  </si>
  <si>
    <t>9a5019fb-74bd-4e5a-b194-81b5c651be70</t>
  </si>
  <si>
    <t>183184623.1139329</t>
  </si>
  <si>
    <t>10873422.1139329</t>
  </si>
  <si>
    <t>c15c71a8-eefb-4fa4-8391-e1b1e6994c1a</t>
  </si>
  <si>
    <t>183184623.1139334</t>
  </si>
  <si>
    <t>10873422.1139334</t>
  </si>
  <si>
    <t>818d0b7d-c1b5-4f9b-a253-4c566a83379d</t>
  </si>
  <si>
    <t>183184623.1139323</t>
  </si>
  <si>
    <t>10873422.1139323</t>
  </si>
  <si>
    <t>725c4e51-9c79-447c-bce6-4c0549071045</t>
  </si>
  <si>
    <t>183184623.1270915</t>
  </si>
  <si>
    <t>10873422.1270915</t>
  </si>
  <si>
    <t>9d20661f-ec68-4774-b1f2-6626ccb250af</t>
  </si>
  <si>
    <t>183184623.1139325</t>
  </si>
  <si>
    <t>10873422.1139325</t>
  </si>
  <si>
    <t>ad2e3e03-2a1d-4b5c-9077-8abb6e95c4f7</t>
  </si>
  <si>
    <t>183184623.54833</t>
  </si>
  <si>
    <t>10873422.54833</t>
  </si>
  <si>
    <t>9b67bcac-06f1-4b59-9d76-73f7b3899aca</t>
  </si>
  <si>
    <t>183184627.54616</t>
  </si>
  <si>
    <t>10865143.54616</t>
  </si>
  <si>
    <t>183184627.55029</t>
  </si>
  <si>
    <t>10865143.55029</t>
  </si>
  <si>
    <t>183184627.54633</t>
  </si>
  <si>
    <t>10865143.54633</t>
  </si>
  <si>
    <t>3a8a0af1-9de0-48e1-9620-0db85d30959e</t>
  </si>
  <si>
    <t>183184628.54616</t>
  </si>
  <si>
    <t>10865144.54616</t>
  </si>
  <si>
    <t>183184628.55030</t>
  </si>
  <si>
    <t>10865144.55030</t>
  </si>
  <si>
    <t>183184628.54634</t>
  </si>
  <si>
    <t>10865144.54634</t>
  </si>
  <si>
    <t>60d21a3f-b890-4c15-bc0a-c314fafb6171</t>
  </si>
  <si>
    <t>183184629.54616</t>
  </si>
  <si>
    <t>10865145.54616</t>
  </si>
  <si>
    <t>183184629.54634</t>
  </si>
  <si>
    <t>10865145.54634</t>
  </si>
  <si>
    <t>183184629.55030</t>
  </si>
  <si>
    <t>10865145.55030</t>
  </si>
  <si>
    <t>183184799.55030</t>
  </si>
  <si>
    <t>10865146.55030</t>
  </si>
  <si>
    <t>183184799.54634</t>
  </si>
  <si>
    <t>10865146.54634</t>
  </si>
  <si>
    <t>183184799.54616</t>
  </si>
  <si>
    <t>10865146.54616</t>
  </si>
  <si>
    <t>5cb96bd4-ef27-40bb-88e9-d6af6b618dcd</t>
  </si>
  <si>
    <t>183184630.54616</t>
  </si>
  <si>
    <t>10865147.54616</t>
  </si>
  <si>
    <t>183184630.54633</t>
  </si>
  <si>
    <t>10865147.54633</t>
  </si>
  <si>
    <t>183184630.59414</t>
  </si>
  <si>
    <t>10865147.59414</t>
  </si>
  <si>
    <t>183184630.55030</t>
  </si>
  <si>
    <t>10865147.55030</t>
  </si>
  <si>
    <t>d67a58e1-1472-492d-83ba-b294d63a4b56</t>
  </si>
  <si>
    <t>85345d5f-6c27-45c7-b897-99ea26261886</t>
  </si>
  <si>
    <t>183184631.54616</t>
  </si>
  <si>
    <t>10865137.54616</t>
  </si>
  <si>
    <t>183184631.54633</t>
  </si>
  <si>
    <t>10865137.54633</t>
  </si>
  <si>
    <t>ada52bf5-0dfb-4017-90e6-5afeb5766849</t>
  </si>
  <si>
    <t>8f032b42-6866-46e5-8667-87de0b6ab1f3</t>
  </si>
  <si>
    <t>183184633.1570750</t>
  </si>
  <si>
    <t>10865138.1570750</t>
  </si>
  <si>
    <t>3254b4be-ac53-4a29-ad23-972be75bc24b</t>
  </si>
  <si>
    <t>183184633.54634</t>
  </si>
  <si>
    <t>10865138.54634</t>
  </si>
  <si>
    <t>48991003-6dc5-492e-9f07-5dadbf5f21a9</t>
  </si>
  <si>
    <t>183184634.54622</t>
  </si>
  <si>
    <t>10865135.54622</t>
  </si>
  <si>
    <t>183184634.54634</t>
  </si>
  <si>
    <t>10865135.54634</t>
  </si>
  <si>
    <t>84322dbe-6963-470d-b6f4-e954891efdf2</t>
  </si>
  <si>
    <t>045de153-82f3-41fe-93ef-cdcb7df5a489</t>
  </si>
  <si>
    <t>183184637.1275311</t>
  </si>
  <si>
    <t>10873399.1275311</t>
  </si>
  <si>
    <t>e47175d3-35a5-4495-838c-f2f6ffa163a3</t>
  </si>
  <si>
    <t>183184637.1523275</t>
  </si>
  <si>
    <t>10873399.1523275</t>
  </si>
  <si>
    <t>cc7f7874-87b3-401c-826c-270b698fb0e8</t>
  </si>
  <si>
    <t>183184637.1570753</t>
  </si>
  <si>
    <t>10873399.1570753</t>
  </si>
  <si>
    <t>183184637.1139608</t>
  </si>
  <si>
    <t>10873399.1139608</t>
  </si>
  <si>
    <t>183184637.54638</t>
  </si>
  <si>
    <t>10873399.54638</t>
  </si>
  <si>
    <t>dcb05260-1d70-438d-96c9-460efe65212d</t>
  </si>
  <si>
    <t>48e0ad41-a166-4963-bd6a-8c478fba6b18</t>
  </si>
  <si>
    <t>183184639.839548</t>
  </si>
  <si>
    <t>10873406.839548</t>
  </si>
  <si>
    <t>5b4518e2-66ee-4174-af8f-999a8058ee2d</t>
  </si>
  <si>
    <t>183184639.54653</t>
  </si>
  <si>
    <t>10873406.54653</t>
  </si>
  <si>
    <t>f84b8236-1d14-4b9f-a6a3-c282030f4b31</t>
  </si>
  <si>
    <t>183184639.54634</t>
  </si>
  <si>
    <t>10873406.54634</t>
  </si>
  <si>
    <t>24e96757-ecef-4778-9d38-f00723008dbd</t>
  </si>
  <si>
    <t>0e0f79c4-a639-47fd-98eb-6920f96c55a9</t>
  </si>
  <si>
    <t>183184641.1717271</t>
  </si>
  <si>
    <t>10873400.1717271</t>
  </si>
  <si>
    <t>d87a65af-d1f0-45d3-8d35-63b712c18e0c</t>
  </si>
  <si>
    <t>415337f9-ecc8-413f-a7b8-79d50f8e35ba</t>
  </si>
  <si>
    <t>183184644.1570749</t>
  </si>
  <si>
    <t>10960976.1570749</t>
  </si>
  <si>
    <t>183184644.26040</t>
  </si>
  <si>
    <t>10960976.26040</t>
  </si>
  <si>
    <t>183184644.54633</t>
  </si>
  <si>
    <t>10960976.54633</t>
  </si>
  <si>
    <t>b7c753dd-2297-4e6f-b33b-1bd8fce48200</t>
  </si>
  <si>
    <t>183184646.54622</t>
  </si>
  <si>
    <t>10960977.54622</t>
  </si>
  <si>
    <t>183184646.55026</t>
  </si>
  <si>
    <t>10960977.55026</t>
  </si>
  <si>
    <t>183184646.54634</t>
  </si>
  <si>
    <t>10960977.54634</t>
  </si>
  <si>
    <t>d0786322-a932-4c11-81e9-28a2a0827aa2</t>
  </si>
  <si>
    <t>183184648.54741</t>
  </si>
  <si>
    <t>10960974.54741</t>
  </si>
  <si>
    <t>183184648.54634</t>
  </si>
  <si>
    <t>10960974.54634</t>
  </si>
  <si>
    <t>ef2909d0-5aac-40b1-b92e-76631c6ea0bb</t>
  </si>
  <si>
    <t>183184650.54611</t>
  </si>
  <si>
    <t>12324667.54611</t>
  </si>
  <si>
    <t>9dea9c13-e5d7-49ae-9687-cb8b45526314</t>
  </si>
  <si>
    <t>183184652.54808</t>
  </si>
  <si>
    <t>12324664.54808</t>
  </si>
  <si>
    <t>183184652.54857</t>
  </si>
  <si>
    <t>12324664.54857</t>
  </si>
  <si>
    <t>183184652.54813</t>
  </si>
  <si>
    <t>12324664.54813</t>
  </si>
  <si>
    <t>1500e46a-a9a3-4cfb-a5a3-297917f657b2</t>
  </si>
  <si>
    <t>183184655.706138</t>
  </si>
  <si>
    <t>10958771.706138</t>
  </si>
  <si>
    <t>183184655.706137</t>
  </si>
  <si>
    <t>10958771.706137</t>
  </si>
  <si>
    <t>183184655.706136</t>
  </si>
  <si>
    <t>10958771.706136</t>
  </si>
  <si>
    <t>183184655.706139</t>
  </si>
  <si>
    <t>10958771.706139</t>
  </si>
  <si>
    <t>183184655.706140</t>
  </si>
  <si>
    <t>10958771.706140</t>
  </si>
  <si>
    <t>db26d1d7-2c75-4e46-ad3f-223e62e705e5</t>
  </si>
  <si>
    <t>ee1e85dd-6064-4c32-9f75-0862c9d268bf</t>
  </si>
  <si>
    <t>183184659.1196509</t>
  </si>
  <si>
    <t>10873426.1196509</t>
  </si>
  <si>
    <t>263b600e-5a3d-46f5-b97a-06e5a03d3448</t>
  </si>
  <si>
    <t>183184662.55086</t>
  </si>
  <si>
    <t>10958772.55086</t>
  </si>
  <si>
    <t>183184662.54833</t>
  </si>
  <si>
    <t>10958772.54833</t>
  </si>
  <si>
    <t>183184662.54857</t>
  </si>
  <si>
    <t>10958772.54857</t>
  </si>
  <si>
    <t>183184662.55087</t>
  </si>
  <si>
    <t>10958772.55087</t>
  </si>
  <si>
    <t>183184662.55085</t>
  </si>
  <si>
    <t>10958772.55085</t>
  </si>
  <si>
    <t>f725141a-0d05-420f-b437-ec175c1d69b9</t>
  </si>
  <si>
    <t>183184662.707880</t>
  </si>
  <si>
    <t>10958772.707880</t>
  </si>
  <si>
    <t>183184662.1272001</t>
  </si>
  <si>
    <t>10958772.1272001</t>
  </si>
  <si>
    <t>052c0487-5349-4bf2-a66d-57f507013268</t>
  </si>
  <si>
    <t>183184662.55101</t>
  </si>
  <si>
    <t>10958772.55101</t>
  </si>
  <si>
    <t>62edc54a-d929-4fd4-9a36-35b1d032e329</t>
  </si>
  <si>
    <t>183184662.55100</t>
  </si>
  <si>
    <t>10958772.55100</t>
  </si>
  <si>
    <t>9394cbe1-88c7-4e20-9d84-2855950ea768</t>
  </si>
  <si>
    <t>183184662.1271999</t>
  </si>
  <si>
    <t>10958772.1271999</t>
  </si>
  <si>
    <t>b5b2a95f-690f-4aad-8dc4-eb35e88b0c13</t>
  </si>
  <si>
    <t>183184662.55089</t>
  </si>
  <si>
    <t>10958772.55089</t>
  </si>
  <si>
    <t>ba8d9dbb-5bf0-41e5-b326-84c92a09fcda</t>
  </si>
  <si>
    <t>183184662.55088</t>
  </si>
  <si>
    <t>10958772.55088</t>
  </si>
  <si>
    <t>7112490e-ddfd-42c7-8f8d-213dd909672a</t>
  </si>
  <si>
    <t>cee3a464-f60b-4665-b238-975ef1b746ab</t>
  </si>
  <si>
    <t>183184667.55232</t>
  </si>
  <si>
    <t>10880005.55232</t>
  </si>
  <si>
    <t>183184667.54610</t>
  </si>
  <si>
    <t>10880005.54610</t>
  </si>
  <si>
    <t>183184667.57723</t>
  </si>
  <si>
    <t>10880005.57723</t>
  </si>
  <si>
    <t>183184667.1718900</t>
  </si>
  <si>
    <t>10880005.1718900</t>
  </si>
  <si>
    <t>183184667.55045</t>
  </si>
  <si>
    <t>10880005.55045</t>
  </si>
  <si>
    <t>20934dc4-f744-4bcd-9638-d52d9b9ca2ac</t>
  </si>
  <si>
    <t>183184668.55232</t>
  </si>
  <si>
    <t>10880006.55232</t>
  </si>
  <si>
    <t>183184668.57723</t>
  </si>
  <si>
    <t>10880006.57723</t>
  </si>
  <si>
    <t>183184668.55045</t>
  </si>
  <si>
    <t>10880006.55045</t>
  </si>
  <si>
    <t>183184668.1718900</t>
  </si>
  <si>
    <t>10880006.1718900</t>
  </si>
  <si>
    <t>981ef916-58b6-46c6-8c31-54beaf4c5603</t>
  </si>
  <si>
    <t>183184669.55232</t>
  </si>
  <si>
    <t>10880007.55232</t>
  </si>
  <si>
    <t>183184669.54610</t>
  </si>
  <si>
    <t>10880007.54610</t>
  </si>
  <si>
    <t>183184669.57723</t>
  </si>
  <si>
    <t>10880007.57723</t>
  </si>
  <si>
    <t>183184669.55045</t>
  </si>
  <si>
    <t>10880007.55045</t>
  </si>
  <si>
    <t>183184669.1718900</t>
  </si>
  <si>
    <t>10880007.1718900</t>
  </si>
  <si>
    <t>343675e5-663b-4333-9baa-14609e49c4f2</t>
  </si>
  <si>
    <t>183184672.1193512</t>
  </si>
  <si>
    <t>10880003.1193512</t>
  </si>
  <si>
    <t>183184672.1734976</t>
  </si>
  <si>
    <t>10880003.1734976</t>
  </si>
  <si>
    <t>183184672.1139608</t>
  </si>
  <si>
    <t>10880003.1139608</t>
  </si>
  <si>
    <t>4abf243b-bbcb-429f-b3b3-281ec8a8d16d</t>
  </si>
  <si>
    <t>183184674.741669</t>
  </si>
  <si>
    <t>10880004.741669</t>
  </si>
  <si>
    <t>4ea3aa13-239d-4f64-beae-93ed7dfe1026</t>
  </si>
  <si>
    <t>183184677.54632</t>
  </si>
  <si>
    <t>10879994.54632</t>
  </si>
  <si>
    <t>183184677.1124981</t>
  </si>
  <si>
    <t>10879994.1124981</t>
  </si>
  <si>
    <t>183184677.54637</t>
  </si>
  <si>
    <t>10879994.54637</t>
  </si>
  <si>
    <t>183184677.54634</t>
  </si>
  <si>
    <t>10879994.54634</t>
  </si>
  <si>
    <t>5e3502f1-c52c-487d-85bc-57cf143990ca</t>
  </si>
  <si>
    <t>183184679.54629</t>
  </si>
  <si>
    <t>10879995.54629</t>
  </si>
  <si>
    <t>183184679.1124981</t>
  </si>
  <si>
    <t>10879995.1124981</t>
  </si>
  <si>
    <t>183184679.54637</t>
  </si>
  <si>
    <t>10879995.54637</t>
  </si>
  <si>
    <t>897a82ca-8488-4b1b-a483-5d62377b8d92</t>
  </si>
  <si>
    <t>183184683.739809</t>
  </si>
  <si>
    <t>10876701.739809</t>
  </si>
  <si>
    <t>183184683.1195347</t>
  </si>
  <si>
    <t>10876701.1195347</t>
  </si>
  <si>
    <t>183184683.54844</t>
  </si>
  <si>
    <t>10876701.54844</t>
  </si>
  <si>
    <t>183184683.1745819</t>
  </si>
  <si>
    <t>10876701.1745819</t>
  </si>
  <si>
    <t>183184800.1745819</t>
  </si>
  <si>
    <t>10876699.1745819</t>
  </si>
  <si>
    <t>183184800.54843</t>
  </si>
  <si>
    <t>10876699.54843</t>
  </si>
  <si>
    <t>28b712db-e967-4d35-ae83-7bed3680e799</t>
  </si>
  <si>
    <t>183184800.1195347</t>
  </si>
  <si>
    <t>10876699.1195347</t>
  </si>
  <si>
    <t>183184800.739809</t>
  </si>
  <si>
    <t>10876699.739809</t>
  </si>
  <si>
    <t>183184801.739809</t>
  </si>
  <si>
    <t>10876702.739809</t>
  </si>
  <si>
    <t>183184801.1195347</t>
  </si>
  <si>
    <t>10876702.1195347</t>
  </si>
  <si>
    <t>183184801.54844</t>
  </si>
  <si>
    <t>10876702.54844</t>
  </si>
  <si>
    <t>183184801.1745819</t>
  </si>
  <si>
    <t>10876702.1745819</t>
  </si>
  <si>
    <t>1d663f45-d371-4706-8bce-561164e8d271</t>
  </si>
  <si>
    <t>183184685.40154</t>
  </si>
  <si>
    <t>10876703.40154</t>
  </si>
  <si>
    <t>183184685.43669</t>
  </si>
  <si>
    <t>10876703.43669</t>
  </si>
  <si>
    <t>183184685.55029</t>
  </si>
  <si>
    <t>10876703.55029</t>
  </si>
  <si>
    <t>b599fd9c-0ee7-4c88-a26f-6bfcf7619963</t>
  </si>
  <si>
    <t>183184688.1527569</t>
  </si>
  <si>
    <t>10876685.1527569</t>
  </si>
  <si>
    <t>cd0c8f68-5442-4f21-8af7-cead3ba07f54</t>
  </si>
  <si>
    <t>183184688.54744</t>
  </si>
  <si>
    <t>10876685.54744</t>
  </si>
  <si>
    <t>754be5d8-5c13-4490-a6a1-fb9c70e54bb5</t>
  </si>
  <si>
    <t>aaf048de-0c20-4b06-99f5-21c2ea059443</t>
  </si>
  <si>
    <t>52f5de0b-52b3-4df5-bf4e-5532757c6ab6</t>
  </si>
  <si>
    <t>183184690.6664</t>
  </si>
  <si>
    <t>10876668.6664</t>
  </si>
  <si>
    <t>0a68ee20-9d43-11e7-80d8-005056881952</t>
  </si>
  <si>
    <t>183184690.1195345</t>
  </si>
  <si>
    <t>10876668.1195345</t>
  </si>
  <si>
    <t>5975b73a-4203-4f7a-b815-0e2fa1b62a56</t>
  </si>
  <si>
    <t>90afac2d-ee81-47e6-8322-85ffba23b8d4</t>
  </si>
  <si>
    <t>183184694.1272014</t>
  </si>
  <si>
    <t>10876914.1272014</t>
  </si>
  <si>
    <t>183184694.54634</t>
  </si>
  <si>
    <t>10876914.54634</t>
  </si>
  <si>
    <t>e82dd3f4-af57-43e4-8905-2852a8eb1939</t>
  </si>
  <si>
    <t>183184696.55029</t>
  </si>
  <si>
    <t>10876919.55029</t>
  </si>
  <si>
    <t>183184696.40154</t>
  </si>
  <si>
    <t>10876919.40154</t>
  </si>
  <si>
    <t>183184696.43669</t>
  </si>
  <si>
    <t>10876919.43669</t>
  </si>
  <si>
    <t>45c71ae8-0e58-400b-83f0-7fe0141eef9c</t>
  </si>
  <si>
    <t>183184698.54616</t>
  </si>
  <si>
    <t>10876908.54616</t>
  </si>
  <si>
    <t>183184698.54633</t>
  </si>
  <si>
    <t>10876908.54633</t>
  </si>
  <si>
    <t>57c19e28-c8d7-489e-af20-b122ceeb034d</t>
  </si>
  <si>
    <t>183184700.758694</t>
  </si>
  <si>
    <t>10876921.758694</t>
  </si>
  <si>
    <t>183184700.40148</t>
  </si>
  <si>
    <t>10876921.40148</t>
  </si>
  <si>
    <t>183184700.54844</t>
  </si>
  <si>
    <t>10876921.54844</t>
  </si>
  <si>
    <t>ff26a968-50bb-40ba-a9e3-81c084a27399</t>
  </si>
  <si>
    <t>183184703.1527565</t>
  </si>
  <si>
    <t>10876920.1527565</t>
  </si>
  <si>
    <t>debc40f8-b775-4e0a-92cc-ae0fde21da01</t>
  </si>
  <si>
    <t>183184703.54744</t>
  </si>
  <si>
    <t>10876920.54744</t>
  </si>
  <si>
    <t>817e9783-de95-4e56-a18a-8eb55554cce7</t>
  </si>
  <si>
    <t>7548ece6-a3e7-49c7-9602-09e7c892c09a</t>
  </si>
  <si>
    <t>183184708.55232</t>
  </si>
  <si>
    <t>10876704.55232</t>
  </si>
  <si>
    <t>183184708.54610</t>
  </si>
  <si>
    <t>10876704.54610</t>
  </si>
  <si>
    <t>183184708.57723</t>
  </si>
  <si>
    <t>10876704.57723</t>
  </si>
  <si>
    <t>183184708.55045</t>
  </si>
  <si>
    <t>10876704.55045</t>
  </si>
  <si>
    <t>183184708.1718900</t>
  </si>
  <si>
    <t>10876704.1718900</t>
  </si>
  <si>
    <t>a330c24a-1d31-43ba-a72b-99a1102925ef</t>
  </si>
  <si>
    <t>183184711.1193512</t>
  </si>
  <si>
    <t>10876698.1193512</t>
  </si>
  <si>
    <t>183184711.1734976</t>
  </si>
  <si>
    <t>10876698.1734976</t>
  </si>
  <si>
    <t>183184711.1139608</t>
  </si>
  <si>
    <t>10876698.1139608</t>
  </si>
  <si>
    <t>923edd9c-9e25-4771-9fc2-214e47f87e6f</t>
  </si>
  <si>
    <t>183184714.54632</t>
  </si>
  <si>
    <t>10876678.54632</t>
  </si>
  <si>
    <t>183184714.720766</t>
  </si>
  <si>
    <t>10876678.720766</t>
  </si>
  <si>
    <t>183184714.54637</t>
  </si>
  <si>
    <t>10876678.54637</t>
  </si>
  <si>
    <t>183184714.54634</t>
  </si>
  <si>
    <t>10876678.54634</t>
  </si>
  <si>
    <t>e2572933-3e40-4f7d-be48-6f52da1d0682</t>
  </si>
  <si>
    <t>183184718.54616</t>
  </si>
  <si>
    <t>10876700.54616</t>
  </si>
  <si>
    <t>183184718.55029</t>
  </si>
  <si>
    <t>10876700.55029</t>
  </si>
  <si>
    <t>183184718.54634</t>
  </si>
  <si>
    <t>10876700.54634</t>
  </si>
  <si>
    <t>02f82642-b444-4287-a82b-f71d050fa682</t>
  </si>
  <si>
    <t>183184720.1193512</t>
  </si>
  <si>
    <t>10876697.1193512</t>
  </si>
  <si>
    <t>183184720.1734976</t>
  </si>
  <si>
    <t>10876697.1734976</t>
  </si>
  <si>
    <t>183184720.1139608</t>
  </si>
  <si>
    <t>10876697.1139608</t>
  </si>
  <si>
    <t>5fb0b4d5-104b-485a-9865-22d5fc8ab432</t>
  </si>
  <si>
    <t>183184723.1570753</t>
  </si>
  <si>
    <t>10876671.1570753</t>
  </si>
  <si>
    <t>183184723.54679</t>
  </si>
  <si>
    <t>10876671.54679</t>
  </si>
  <si>
    <t>183184723.54638</t>
  </si>
  <si>
    <t>10876671.54638</t>
  </si>
  <si>
    <t>183184723.737422</t>
  </si>
  <si>
    <t>10876671.737422</t>
  </si>
  <si>
    <t>ff431a05-5bd4-418d-b4de-0f37a446439c</t>
  </si>
  <si>
    <t>183184727.1272014</t>
  </si>
  <si>
    <t>10876694.1272014</t>
  </si>
  <si>
    <t>183184727.54634</t>
  </si>
  <si>
    <t>10876694.54634</t>
  </si>
  <si>
    <t>ac3a8e62-7d03-42e0-a6da-0b1dc28fe8b6</t>
  </si>
  <si>
    <t>183184730.54741</t>
  </si>
  <si>
    <t>10876684.54741</t>
  </si>
  <si>
    <t>183184730.54634</t>
  </si>
  <si>
    <t>10876684.54634</t>
  </si>
  <si>
    <t>ae247b22-2b33-4afe-81e6-9fd433e27085</t>
  </si>
  <si>
    <t>fd1ba8a1-77e3-47d2-b220-9d48931b697a</t>
  </si>
  <si>
    <t>183184732.54803</t>
  </si>
  <si>
    <t>10876693.54803</t>
  </si>
  <si>
    <t>ad8acba3-1bc0-42fa-a4cc-2754c585565b</t>
  </si>
  <si>
    <t>183184732.54855</t>
  </si>
  <si>
    <t>10876693.54855</t>
  </si>
  <si>
    <t>6754e4a1-172b-41e3-b970-b50e29fcb358</t>
  </si>
  <si>
    <t>4a69b98b-78f2-410b-bef8-8bc65d960162</t>
  </si>
  <si>
    <t>183184735.54553</t>
  </si>
  <si>
    <t>10876667.54553</t>
  </si>
  <si>
    <t>183184735.54828</t>
  </si>
  <si>
    <t>10876667.54828</t>
  </si>
  <si>
    <t>183184735.54822</t>
  </si>
  <si>
    <t>10876667.54822</t>
  </si>
  <si>
    <t>183184735.54624</t>
  </si>
  <si>
    <t>10876667.54624</t>
  </si>
  <si>
    <t>183184735.54575</t>
  </si>
  <si>
    <t>10876667.54575</t>
  </si>
  <si>
    <t>183184735.54576</t>
  </si>
  <si>
    <t>10876667.54576</t>
  </si>
  <si>
    <t>183184735.54573</t>
  </si>
  <si>
    <t>10876667.54573</t>
  </si>
  <si>
    <t>183184735.55038</t>
  </si>
  <si>
    <t>10876667.55038</t>
  </si>
  <si>
    <t>183184735.54833</t>
  </si>
  <si>
    <t>10876667.54833</t>
  </si>
  <si>
    <t>183184735.54634</t>
  </si>
  <si>
    <t>10876667.54634</t>
  </si>
  <si>
    <t>183184735.54821</t>
  </si>
  <si>
    <t>10876667.54821</t>
  </si>
  <si>
    <t>a61f3a5d-7986-4ab1-960a-c672ddca2245</t>
  </si>
  <si>
    <t>20123d99-25fa-414d-81f9-76e95fc61771</t>
  </si>
  <si>
    <t>183184738.1585390</t>
  </si>
  <si>
    <t>11000102.1585390</t>
  </si>
  <si>
    <t>5c525d19-e333-4014-a2fe-029b0a9751c5</t>
  </si>
  <si>
    <t>183184738.1538090</t>
  </si>
  <si>
    <t>11000102.1538090</t>
  </si>
  <si>
    <t>90579a9c-032b-4eab-a2bc-447c2afedac6</t>
  </si>
  <si>
    <t>183184738.1510868</t>
  </si>
  <si>
    <t>11000102.1510868</t>
  </si>
  <si>
    <t>b117fbc1-1392-4554-b8ad-548c3a1a8c60</t>
  </si>
  <si>
    <t>d1b23506-5c83-4da7-b2e3-aa42fada40cb</t>
  </si>
  <si>
    <t>f59f2d43-8128-4e07-8fc7-460676ad9d3d</t>
  </si>
  <si>
    <t>183184740.1578360</t>
  </si>
  <si>
    <t>11000123.1578360</t>
  </si>
  <si>
    <t>06962a64-f976-49c8-800b-0910d1b84c9b</t>
  </si>
  <si>
    <t>183184740.1578361</t>
  </si>
  <si>
    <t>11000123.1578361</t>
  </si>
  <si>
    <t>9d52733a-57c8-492f-9d05-18025d2fef75</t>
  </si>
  <si>
    <t>Общая стоимость работ, руб. с НДС</t>
  </si>
  <si>
    <t>Квалификационная и контактная информация</t>
  </si>
  <si>
    <t>А</t>
  </si>
  <si>
    <t>Наличие авансирования</t>
  </si>
  <si>
    <t>да (%) /нет</t>
  </si>
  <si>
    <t>Б</t>
  </si>
  <si>
    <t>Готовность приступить к работе по уведомлению</t>
  </si>
  <si>
    <t>да /нет</t>
  </si>
  <si>
    <t>В</t>
  </si>
  <si>
    <t>Готовность предоставить банковскую гарантию (при наличии аванса)</t>
  </si>
  <si>
    <t>да(банк) /нет</t>
  </si>
  <si>
    <t>Г</t>
  </si>
  <si>
    <t>Срок исполнения предмета тендера</t>
  </si>
  <si>
    <t>мес.</t>
  </si>
  <si>
    <t>Д</t>
  </si>
  <si>
    <t>Гарантийный срок 5 лет</t>
  </si>
  <si>
    <t>E</t>
  </si>
  <si>
    <t>Информация о посещении объекта (были/не были), вопросы по результатам посещения</t>
  </si>
  <si>
    <t>были/не были
да/нет</t>
  </si>
  <si>
    <t>Ж</t>
  </si>
  <si>
    <t>Виды работ, планируемые к выполнению субподрядными организациями</t>
  </si>
  <si>
    <t>вид работ-наименование</t>
  </si>
  <si>
    <t>З</t>
  </si>
  <si>
    <t>Готовность подписать договор в редакции Заказчика</t>
  </si>
  <si>
    <t>да/нет</t>
  </si>
  <si>
    <t>И</t>
  </si>
  <si>
    <t>Наличие СРО</t>
  </si>
  <si>
    <t>да (сумма) /нет</t>
  </si>
  <si>
    <t>К</t>
  </si>
  <si>
    <t>Опыт работы с ГК ПИК (при наличии текущих проектов- указать % реализации)</t>
  </si>
  <si>
    <t>объект/ вид работ/% выполнения</t>
  </si>
  <si>
    <t>Л</t>
  </si>
  <si>
    <t>Опыт реализации подобных видов работ за последние 2-3 года (указать не более 5 ключевых объектов и их заказчиков)</t>
  </si>
  <si>
    <t>объект/заказчик/год</t>
  </si>
  <si>
    <t>М</t>
  </si>
  <si>
    <t>Численность работающих всего / численность, планируемая для выполнения предмета тендера</t>
  </si>
  <si>
    <t>кол-во/кол-во</t>
  </si>
  <si>
    <t>Н</t>
  </si>
  <si>
    <t>Дата регистрации компании</t>
  </si>
  <si>
    <t>дд/мм/гг</t>
  </si>
  <si>
    <t>О</t>
  </si>
  <si>
    <t>Оборот за последние 3 года (указать оборот (выручку) по данным бухгалтерской отчетности за 2014/2015/2016 год)</t>
  </si>
  <si>
    <t>год-сумма/год-сумма/год-сумма (руб.без НДС)</t>
  </si>
  <si>
    <t>2015-
2016-
2017-</t>
  </si>
  <si>
    <t>П</t>
  </si>
  <si>
    <t>Сайт компании</t>
  </si>
  <si>
    <t>ссылка</t>
  </si>
  <si>
    <t>Р</t>
  </si>
  <si>
    <t>Генеральный директор : Ф.И.О. полностью, тел., e-mail</t>
  </si>
  <si>
    <t>С</t>
  </si>
  <si>
    <t>Контактное лицо: Ф.И.О. полностью, тел., e-mail</t>
  </si>
  <si>
    <t>Т</t>
  </si>
  <si>
    <t>Примечание к ТКП претендента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</si>
</sst>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rgb="FF000000"/>
      <name val="Calibri"/>
    </font>
    <font>
      <b/>
      <sz val="11"/>
      <color rgb="FFFFFFFF"/>
      <name val="Times New Roman"/>
    </font>
    <font>
      <sz val="12"/>
      <color rgb="FF2F5487"/>
      <name val="Times New Roman"/>
    </font>
    <font>
      <b/>
      <sz val="16"/>
      <color rgb="FF000000"/>
      <name val="Times New Roman"/>
    </font>
    <font>
      <sz val="12"/>
      <color rgb="FF000000"/>
      <name val="Times New Roman"/>
    </font>
    <font>
      <sz val="16"/>
      <color rgb="FF000000"/>
      <name val="Times New Roman"/>
    </font>
    <font>
      <b/>
      <sz val="16"/>
      <color rgb="FFFFFFFF"/>
      <name val="Times New Roman"/>
    </font>
    <font>
      <b/>
      <sz val="13"/>
      <color rgb="FF000000"/>
      <name val="Times New Roman"/>
    </font>
    <font>
      <b/>
      <sz val="18"/>
      <color rgb="FF000000"/>
      <name val="Times New Roman"/>
    </font>
    <font>
      <sz val="14"/>
      <color rgb="FF000000"/>
      <name val="Times New Roman"/>
    </font>
    <font>
      <i/>
      <sz val="14"/>
      <color rgb="FF000000"/>
      <name val="Times New Roman"/>
    </font>
    <font>
      <sz val="14"/>
      <color rgb="FF800000"/>
      <name val="Times New Roman"/>
    </font>
    <font>
      <b/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2F5487"/>
        <bgColor rgb="FF000000"/>
      </patternFill>
    </fill>
    <fill>
      <patternFill patternType="solid">
        <fgColor rgb="FFDBE6F1"/>
        <bgColor rgb="FF000000"/>
      </patternFill>
    </fill>
    <fill>
      <patternFill patternType="solid">
        <fgColor rgb="FFD9D9D8"/>
        <bgColor rgb="FF000000"/>
      </patternFill>
    </fill>
    <fill>
      <patternFill patternType="solid">
        <fgColor rgb="FFD8E4BC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/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0" fillId="4" borderId="2" xfId="0" applyFill="1" applyBorder="1"/>
    <xf numFmtId="4" fontId="7" fillId="4" borderId="7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4" fontId="9" fillId="3" borderId="7" xfId="0" applyNumberFormat="1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>
      <alignment horizontal="right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0" fillId="3" borderId="0" xfId="0" applyFill="1"/>
    <xf numFmtId="0" fontId="12" fillId="3" borderId="7" xfId="0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2D21-3541-408F-BCE4-54079331AA4D}">
  <dimension ref="A1:AI1055"/>
  <sheetViews>
    <sheetView tabSelected="1" topLeftCell="A4" zoomScale="55" zoomScaleNormal="55" workbookViewId="0">
      <selection activeCell="I23" sqref="I23"/>
    </sheetView>
  </sheetViews>
  <sheetFormatPr defaultRowHeight="14.4" x14ac:dyDescent="0.3"/>
  <cols>
    <col min="1" max="1" width="20" customWidth="1"/>
    <col min="2" max="2" width="24" bestFit="1" customWidth="1"/>
    <col min="3" max="3" width="55.5546875" customWidth="1"/>
    <col min="4" max="5" width="38" customWidth="1"/>
    <col min="6" max="7" width="16.44140625" customWidth="1"/>
    <col min="8" max="8" width="16" customWidth="1"/>
    <col min="9" max="9" width="16.88671875" customWidth="1"/>
    <col min="10" max="10" width="16" customWidth="1"/>
    <col min="11" max="11" width="17" customWidth="1"/>
    <col min="12" max="12" width="17.5546875" customWidth="1"/>
    <col min="13" max="13" width="18" customWidth="1"/>
    <col min="14" max="14" width="18.88671875" customWidth="1"/>
    <col min="15" max="15" width="23.5546875" customWidth="1"/>
    <col min="16" max="16" width="16" customWidth="1"/>
    <col min="17" max="17" width="17" customWidth="1"/>
    <col min="18" max="18" width="17.5546875" customWidth="1"/>
    <col min="19" max="19" width="18" customWidth="1"/>
    <col min="20" max="20" width="18.88671875" customWidth="1"/>
    <col min="21" max="21" width="23.5546875" customWidth="1"/>
  </cols>
  <sheetData>
    <row r="1" spans="1:35" ht="15" customHeight="1" x14ac:dyDescent="0.3">
      <c r="A1" s="1" t="s">
        <v>0</v>
      </c>
      <c r="B1" s="3"/>
      <c r="C1" s="3"/>
      <c r="D1" s="2" t="s">
        <v>1</v>
      </c>
      <c r="E1" s="2" t="s">
        <v>3</v>
      </c>
      <c r="F1" s="2" t="s">
        <v>2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3"/>
      <c r="S1" s="3"/>
      <c r="T1" s="3"/>
      <c r="U1" s="3"/>
      <c r="AC1" s="4" t="s">
        <v>21</v>
      </c>
      <c r="AD1" s="4" t="s">
        <v>22</v>
      </c>
      <c r="AE1" s="4" t="s">
        <v>23</v>
      </c>
      <c r="AF1" s="4" t="s">
        <v>24</v>
      </c>
      <c r="AG1" s="4" t="s">
        <v>25</v>
      </c>
      <c r="AH1" s="4" t="s">
        <v>26</v>
      </c>
      <c r="AI1" s="4" t="s">
        <v>27</v>
      </c>
    </row>
    <row r="2" spans="1:35" ht="30.75" customHeight="1" x14ac:dyDescent="0.3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35" ht="15" customHeight="1" x14ac:dyDescent="0.3">
      <c r="A3" s="49" t="s">
        <v>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35" ht="15" customHeight="1" x14ac:dyDescent="0.3">
      <c r="A4" s="50" t="s">
        <v>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35" ht="40.65" customHeight="1" x14ac:dyDescent="0.3">
      <c r="A5" s="40" t="s">
        <v>28</v>
      </c>
      <c r="B5" s="40" t="s">
        <v>29</v>
      </c>
      <c r="C5" s="40" t="s">
        <v>30</v>
      </c>
      <c r="D5" s="40" t="s">
        <v>31</v>
      </c>
      <c r="E5" s="40" t="s">
        <v>32</v>
      </c>
      <c r="F5" s="40" t="s">
        <v>33</v>
      </c>
      <c r="G5" s="40" t="s">
        <v>34</v>
      </c>
      <c r="H5" s="40" t="s">
        <v>35</v>
      </c>
      <c r="I5" s="40" t="s">
        <v>36</v>
      </c>
      <c r="J5" s="51" t="s">
        <v>7</v>
      </c>
      <c r="K5" s="52"/>
      <c r="L5" s="52"/>
      <c r="M5" s="52"/>
      <c r="N5" s="52"/>
      <c r="O5" s="53"/>
      <c r="P5" s="54" t="s">
        <v>8</v>
      </c>
      <c r="Q5" s="55"/>
      <c r="R5" s="56"/>
      <c r="S5" s="54" t="s">
        <v>9</v>
      </c>
      <c r="T5" s="55"/>
      <c r="U5" s="56"/>
    </row>
    <row r="6" spans="1:35" ht="15.75" customHeight="1" x14ac:dyDescent="0.3">
      <c r="A6" s="47"/>
      <c r="B6" s="47"/>
      <c r="C6" s="47"/>
      <c r="D6" s="47"/>
      <c r="E6" s="47"/>
      <c r="F6" s="47"/>
      <c r="G6" s="47"/>
      <c r="H6" s="47"/>
      <c r="I6" s="47"/>
      <c r="J6" s="42" t="s">
        <v>37</v>
      </c>
      <c r="K6" s="43"/>
      <c r="L6" s="40" t="s">
        <v>37</v>
      </c>
      <c r="M6" s="42" t="s">
        <v>40</v>
      </c>
      <c r="N6" s="43"/>
      <c r="O6" s="40" t="s">
        <v>41</v>
      </c>
      <c r="P6" s="42" t="s">
        <v>37</v>
      </c>
      <c r="Q6" s="43"/>
      <c r="R6" s="40" t="s">
        <v>37</v>
      </c>
      <c r="S6" s="42" t="s">
        <v>40</v>
      </c>
      <c r="T6" s="43"/>
      <c r="U6" s="40" t="s">
        <v>41</v>
      </c>
    </row>
    <row r="7" spans="1:35" ht="31.35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5" t="s">
        <v>38</v>
      </c>
      <c r="K7" s="5" t="s">
        <v>39</v>
      </c>
      <c r="L7" s="41"/>
      <c r="M7" s="5" t="s">
        <v>38</v>
      </c>
      <c r="N7" s="5" t="s">
        <v>39</v>
      </c>
      <c r="O7" s="41"/>
      <c r="P7" s="5" t="s">
        <v>38</v>
      </c>
      <c r="Q7" s="5" t="s">
        <v>39</v>
      </c>
      <c r="R7" s="41"/>
      <c r="S7" s="5" t="s">
        <v>38</v>
      </c>
      <c r="T7" s="5" t="s">
        <v>39</v>
      </c>
      <c r="U7" s="41"/>
    </row>
    <row r="8" spans="1:35" ht="30" customHeight="1" x14ac:dyDescent="0.3">
      <c r="A8" s="44" t="s">
        <v>42</v>
      </c>
      <c r="B8" s="45"/>
      <c r="C8" s="45"/>
      <c r="D8" s="45"/>
      <c r="E8" s="45"/>
      <c r="F8" s="45"/>
      <c r="G8" s="45"/>
      <c r="H8" s="45"/>
      <c r="I8" s="46"/>
      <c r="J8" s="7"/>
      <c r="K8" s="7"/>
      <c r="L8" s="7"/>
      <c r="M8" s="8">
        <f t="shared" ref="M8:O10" si="0">SUM(M9)</f>
        <v>941338.73</v>
      </c>
      <c r="N8" s="8">
        <f t="shared" si="0"/>
        <v>896081.1100000001</v>
      </c>
      <c r="O8" s="8">
        <f t="shared" si="0"/>
        <v>1837419.84</v>
      </c>
      <c r="P8" s="7"/>
      <c r="Q8" s="7"/>
      <c r="R8" s="7"/>
      <c r="S8" s="8" t="e">
        <f>SUM(S9)</f>
        <v>#REF!</v>
      </c>
      <c r="T8" s="8" t="e">
        <f>SUM(T9)</f>
        <v>#REF!</v>
      </c>
      <c r="U8" s="8" t="e">
        <f>SUM(U9)</f>
        <v>#REF!</v>
      </c>
      <c r="Y8" s="9" t="e">
        <f>SUM(Y9)</f>
        <v>#REF!</v>
      </c>
      <c r="Z8" s="9" t="e">
        <f>SUM(Z9)</f>
        <v>#REF!</v>
      </c>
      <c r="AA8" s="9" t="e">
        <f>SUM(AA9)</f>
        <v>#REF!</v>
      </c>
      <c r="AC8" s="4" t="s">
        <v>43</v>
      </c>
    </row>
    <row r="9" spans="1:35" ht="17.100000000000001" customHeight="1" x14ac:dyDescent="0.3">
      <c r="A9" s="10" t="s">
        <v>44</v>
      </c>
      <c r="B9" s="10" t="s">
        <v>45</v>
      </c>
      <c r="C9" s="37" t="s">
        <v>46</v>
      </c>
      <c r="D9" s="38"/>
      <c r="E9" s="38"/>
      <c r="F9" s="38"/>
      <c r="G9" s="38"/>
      <c r="H9" s="38"/>
      <c r="I9" s="39"/>
      <c r="M9" s="6">
        <f t="shared" si="0"/>
        <v>941338.73</v>
      </c>
      <c r="N9" s="6">
        <f t="shared" si="0"/>
        <v>896081.1100000001</v>
      </c>
      <c r="O9" s="6">
        <f t="shared" si="0"/>
        <v>1837419.84</v>
      </c>
      <c r="S9" s="6" t="e">
        <f>SUM(S10,#REF!)</f>
        <v>#REF!</v>
      </c>
      <c r="T9" s="6" t="e">
        <f>SUM(T10,#REF!)</f>
        <v>#REF!</v>
      </c>
      <c r="U9" s="6" t="e">
        <f>SUM(U10,U82)</f>
        <v>#REF!</v>
      </c>
      <c r="Y9" s="9" t="e">
        <f>SUM(Y10,Y82)</f>
        <v>#REF!</v>
      </c>
      <c r="Z9" s="9" t="e">
        <f>SUM(Z10,Z82)</f>
        <v>#REF!</v>
      </c>
      <c r="AA9" s="9" t="e">
        <f>SUM(AA10,AA82)</f>
        <v>#REF!</v>
      </c>
      <c r="AD9" s="4">
        <v>183184296</v>
      </c>
      <c r="AE9" s="4">
        <v>10865132</v>
      </c>
    </row>
    <row r="10" spans="1:35" ht="17.100000000000001" customHeight="1" x14ac:dyDescent="0.3">
      <c r="A10" s="10" t="s">
        <v>47</v>
      </c>
      <c r="B10" s="10" t="s">
        <v>48</v>
      </c>
      <c r="C10" s="37" t="s">
        <v>49</v>
      </c>
      <c r="D10" s="38"/>
      <c r="E10" s="38"/>
      <c r="F10" s="38"/>
      <c r="G10" s="38"/>
      <c r="H10" s="38"/>
      <c r="I10" s="39"/>
      <c r="M10" s="6">
        <f t="shared" si="0"/>
        <v>941338.73</v>
      </c>
      <c r="N10" s="6">
        <f t="shared" si="0"/>
        <v>896081.1100000001</v>
      </c>
      <c r="O10" s="6">
        <f t="shared" si="0"/>
        <v>1837419.84</v>
      </c>
      <c r="S10" s="6" t="e">
        <f>SUM(S11,#REF!)</f>
        <v>#REF!</v>
      </c>
      <c r="T10" s="6" t="e">
        <f>SUM(T11,#REF!)</f>
        <v>#REF!</v>
      </c>
      <c r="U10" s="6" t="e">
        <f>SUM(U11,U75)</f>
        <v>#REF!</v>
      </c>
      <c r="Y10" s="9" t="e">
        <f>SUM(Y11,Y75)</f>
        <v>#REF!</v>
      </c>
      <c r="Z10" s="9" t="e">
        <f>SUM(Z11,Z75)</f>
        <v>#REF!</v>
      </c>
      <c r="AA10" s="9" t="e">
        <f>SUM(AA11,AA75)</f>
        <v>#REF!</v>
      </c>
      <c r="AD10" s="4">
        <v>183184297</v>
      </c>
      <c r="AE10" s="4">
        <v>10938568</v>
      </c>
    </row>
    <row r="11" spans="1:35" ht="17.100000000000001" customHeight="1" x14ac:dyDescent="0.3">
      <c r="A11" s="10" t="s">
        <v>50</v>
      </c>
      <c r="B11" s="10" t="s">
        <v>51</v>
      </c>
      <c r="C11" s="37" t="s">
        <v>52</v>
      </c>
      <c r="D11" s="38"/>
      <c r="E11" s="38"/>
      <c r="F11" s="38"/>
      <c r="G11" s="38"/>
      <c r="H11" s="38"/>
      <c r="I11" s="39"/>
      <c r="M11" s="6">
        <f t="shared" ref="M11:O13" si="1">SUM(M12)</f>
        <v>941338.73</v>
      </c>
      <c r="N11" s="6">
        <f t="shared" si="1"/>
        <v>896081.1100000001</v>
      </c>
      <c r="O11" s="6">
        <f t="shared" si="1"/>
        <v>1837419.84</v>
      </c>
      <c r="S11" s="6" t="e">
        <f t="shared" ref="S11:U13" si="2">SUM(S12)</f>
        <v>#REF!</v>
      </c>
      <c r="T11" s="6" t="e">
        <f t="shared" si="2"/>
        <v>#REF!</v>
      </c>
      <c r="U11" s="6" t="e">
        <f t="shared" si="2"/>
        <v>#REF!</v>
      </c>
      <c r="Y11" s="9" t="e">
        <f t="shared" ref="Y11:AA13" si="3">SUM(Y12)</f>
        <v>#REF!</v>
      </c>
      <c r="Z11" s="9" t="e">
        <f t="shared" si="3"/>
        <v>#REF!</v>
      </c>
      <c r="AA11" s="9" t="e">
        <f t="shared" si="3"/>
        <v>#REF!</v>
      </c>
      <c r="AD11" s="4">
        <v>183184298</v>
      </c>
      <c r="AE11" s="4">
        <v>10938561</v>
      </c>
    </row>
    <row r="12" spans="1:35" ht="17.100000000000001" customHeight="1" x14ac:dyDescent="0.3">
      <c r="A12" s="10" t="s">
        <v>53</v>
      </c>
      <c r="B12" s="10" t="s">
        <v>54</v>
      </c>
      <c r="C12" s="37" t="s">
        <v>55</v>
      </c>
      <c r="D12" s="38"/>
      <c r="E12" s="38"/>
      <c r="F12" s="38"/>
      <c r="G12" s="38"/>
      <c r="H12" s="38"/>
      <c r="I12" s="39"/>
      <c r="M12" s="6">
        <f t="shared" si="1"/>
        <v>941338.73</v>
      </c>
      <c r="N12" s="6">
        <f t="shared" si="1"/>
        <v>896081.1100000001</v>
      </c>
      <c r="O12" s="6">
        <f t="shared" si="1"/>
        <v>1837419.84</v>
      </c>
      <c r="S12" s="6" t="e">
        <f t="shared" si="2"/>
        <v>#REF!</v>
      </c>
      <c r="T12" s="6" t="e">
        <f t="shared" si="2"/>
        <v>#REF!</v>
      </c>
      <c r="U12" s="6" t="e">
        <f t="shared" si="2"/>
        <v>#REF!</v>
      </c>
      <c r="Y12" s="9" t="e">
        <f t="shared" si="3"/>
        <v>#REF!</v>
      </c>
      <c r="Z12" s="9" t="e">
        <f t="shared" si="3"/>
        <v>#REF!</v>
      </c>
      <c r="AA12" s="9" t="e">
        <f t="shared" si="3"/>
        <v>#REF!</v>
      </c>
      <c r="AD12" s="4">
        <v>183184299</v>
      </c>
      <c r="AE12" s="4">
        <v>10938553</v>
      </c>
    </row>
    <row r="13" spans="1:35" ht="17.100000000000001" customHeight="1" x14ac:dyDescent="0.3">
      <c r="A13" s="10" t="s">
        <v>56</v>
      </c>
      <c r="B13" s="10" t="s">
        <v>57</v>
      </c>
      <c r="C13" s="37" t="s">
        <v>58</v>
      </c>
      <c r="D13" s="38"/>
      <c r="E13" s="38"/>
      <c r="F13" s="38"/>
      <c r="G13" s="38"/>
      <c r="H13" s="38"/>
      <c r="I13" s="39"/>
      <c r="M13" s="6">
        <f t="shared" si="1"/>
        <v>941338.73</v>
      </c>
      <c r="N13" s="6">
        <f t="shared" si="1"/>
        <v>896081.1100000001</v>
      </c>
      <c r="O13" s="6">
        <f t="shared" si="1"/>
        <v>1837419.84</v>
      </c>
      <c r="S13" s="6" t="e">
        <f t="shared" si="2"/>
        <v>#REF!</v>
      </c>
      <c r="T13" s="6" t="e">
        <f t="shared" si="2"/>
        <v>#REF!</v>
      </c>
      <c r="U13" s="6" t="e">
        <f t="shared" si="2"/>
        <v>#REF!</v>
      </c>
      <c r="Y13" s="9" t="e">
        <f t="shared" si="3"/>
        <v>#REF!</v>
      </c>
      <c r="Z13" s="9" t="e">
        <f t="shared" si="3"/>
        <v>#REF!</v>
      </c>
      <c r="AA13" s="9" t="e">
        <f t="shared" si="3"/>
        <v>#REF!</v>
      </c>
      <c r="AD13" s="4">
        <v>183184300</v>
      </c>
      <c r="AE13" s="4">
        <v>10938562</v>
      </c>
    </row>
    <row r="14" spans="1:35" ht="17.100000000000001" customHeight="1" x14ac:dyDescent="0.3">
      <c r="A14" s="10" t="s">
        <v>59</v>
      </c>
      <c r="B14" s="10" t="s">
        <v>60</v>
      </c>
      <c r="C14" s="37" t="s">
        <v>61</v>
      </c>
      <c r="D14" s="38"/>
      <c r="E14" s="38"/>
      <c r="F14" s="38"/>
      <c r="G14" s="38"/>
      <c r="H14" s="38"/>
      <c r="I14" s="39"/>
      <c r="M14" s="6">
        <f>SUM(M15,M21,M27)</f>
        <v>941338.73</v>
      </c>
      <c r="N14" s="6">
        <f>SUM(N15,N21,N27)</f>
        <v>896081.1100000001</v>
      </c>
      <c r="O14" s="6">
        <f>SUM(O15,O21,O27)</f>
        <v>1837419.84</v>
      </c>
      <c r="S14" s="6" t="e">
        <f>SUM(S15,S21,S27,#REF!,#REF!,#REF!,#REF!,#REF!,#REF!,#REF!,#REF!)</f>
        <v>#REF!</v>
      </c>
      <c r="T14" s="6" t="e">
        <f>SUM(T15,T21,T27,#REF!,#REF!,#REF!,#REF!,#REF!,#REF!,#REF!,#REF!)</f>
        <v>#REF!</v>
      </c>
      <c r="U14" s="6" t="e">
        <f>SUM(U15,U21,U27,U32,U37,U42,U47,U52,U58,U63,U69)</f>
        <v>#REF!</v>
      </c>
      <c r="Y14" s="9" t="e">
        <f>SUM(Y15,Y21,Y27,Y32,Y37,Y42,Y47,Y52,Y58,Y63,Y69)</f>
        <v>#REF!</v>
      </c>
      <c r="Z14" s="9" t="e">
        <f>SUM(Z15,Z21,Z27,Z32,Z37,Z42,Z47,Z52,Z58,Z63,Z69)</f>
        <v>#REF!</v>
      </c>
      <c r="AA14" s="9" t="e">
        <f>SUM(AA15,AA21,AA27,AA32,AA37,AA42,AA47,AA52,AA58,AA63,AA69)</f>
        <v>#REF!</v>
      </c>
      <c r="AD14" s="4">
        <v>183184301</v>
      </c>
      <c r="AE14" s="4">
        <v>10938554</v>
      </c>
    </row>
    <row r="15" spans="1:35" ht="36" x14ac:dyDescent="0.3">
      <c r="A15" s="10" t="s">
        <v>62</v>
      </c>
      <c r="B15" s="10" t="s">
        <v>63</v>
      </c>
      <c r="C15" s="11" t="s">
        <v>64</v>
      </c>
      <c r="D15" s="12"/>
      <c r="E15" s="12" t="s">
        <v>65</v>
      </c>
      <c r="F15" s="12" t="s">
        <v>66</v>
      </c>
      <c r="G15" s="13">
        <v>1</v>
      </c>
      <c r="H15" s="13"/>
      <c r="I15" s="13">
        <v>30.7</v>
      </c>
      <c r="J15" s="14">
        <f>IFERROR(ROUND(SUM(M16,M17,M18,M19,M20)/I15, 2),0)</f>
        <v>2153.4499999999998</v>
      </c>
      <c r="K15" s="15">
        <v>2084</v>
      </c>
      <c r="L15" s="14">
        <f>J15+ROUND(K15, 2)</f>
        <v>4237.45</v>
      </c>
      <c r="M15" s="14">
        <f>ROUND(J15*I15, 2)</f>
        <v>66110.92</v>
      </c>
      <c r="N15" s="14">
        <f>ROUND(I15*ROUND(K15, 2), 2)</f>
        <v>63978.8</v>
      </c>
      <c r="O15" s="14">
        <f>M15+N15</f>
        <v>130089.72</v>
      </c>
      <c r="P15" s="14">
        <f>IFERROR(ROUND(SUM(S16,S17,S18,S19,S20)/I15, 2),0)</f>
        <v>0</v>
      </c>
      <c r="Q15" s="16">
        <v>0</v>
      </c>
      <c r="R15" s="14">
        <f>P15+ROUND(Q15, 2)</f>
        <v>0</v>
      </c>
      <c r="S15" s="14">
        <f>ROUND(P15*I15, 2)</f>
        <v>0</v>
      </c>
      <c r="T15" s="14">
        <f>ROUND(I15*ROUND(Q15, 2), 2)</f>
        <v>0</v>
      </c>
      <c r="U15" s="14">
        <f>S15+T15</f>
        <v>0</v>
      </c>
      <c r="V15" s="9">
        <f>ROUND(P15 / 1.2, 2)</f>
        <v>0</v>
      </c>
      <c r="W15" s="9">
        <f>ROUND(Q15 / 1.2, 2)</f>
        <v>0</v>
      </c>
      <c r="X15" s="9">
        <f>ROUND(R15 / 1.2, 2)</f>
        <v>0</v>
      </c>
      <c r="Y15" s="9">
        <f>ROUND(S15 / 1.2, 2)</f>
        <v>0</v>
      </c>
      <c r="Z15" s="9">
        <f>ROUND(T15 / 1.2, 2)</f>
        <v>0</v>
      </c>
      <c r="AA15" s="9">
        <f>Y15+Z15</f>
        <v>0</v>
      </c>
      <c r="AD15" s="4">
        <v>183184303</v>
      </c>
      <c r="AE15" s="4">
        <v>10997807</v>
      </c>
      <c r="AG15" s="4" t="s">
        <v>67</v>
      </c>
      <c r="AH15" s="4" t="s">
        <v>68</v>
      </c>
      <c r="AI15" s="4" t="s">
        <v>69</v>
      </c>
    </row>
    <row r="16" spans="1:35" ht="54" x14ac:dyDescent="0.3">
      <c r="A16" s="10" t="s">
        <v>70</v>
      </c>
      <c r="B16" s="10"/>
      <c r="C16" s="17" t="s">
        <v>71</v>
      </c>
      <c r="D16" s="12"/>
      <c r="E16" s="12"/>
      <c r="F16" s="18" t="s">
        <v>72</v>
      </c>
      <c r="G16" s="19">
        <v>1</v>
      </c>
      <c r="H16" s="19"/>
      <c r="I16" s="19">
        <v>30.7</v>
      </c>
      <c r="J16" s="20">
        <v>102.33</v>
      </c>
      <c r="M16" s="21">
        <f>ROUND(ROUND(J16, 2)*I16, 2)</f>
        <v>3141.53</v>
      </c>
      <c r="P16" s="22">
        <v>0</v>
      </c>
      <c r="S16" s="21">
        <f>ROUND(ROUND(P16, 2)*I16, 2)</f>
        <v>0</v>
      </c>
      <c r="V16" s="9">
        <f>ROUND(ROUND(P16, 2)/1.2, 2)</f>
        <v>0</v>
      </c>
      <c r="Y16" s="9">
        <f t="shared" ref="Y16:Y31" si="4">ROUND(S16 / 1.2, 2)</f>
        <v>0</v>
      </c>
      <c r="AD16" s="4" t="s">
        <v>73</v>
      </c>
      <c r="AE16" s="4" t="s">
        <v>74</v>
      </c>
      <c r="AF16" s="4" t="s">
        <v>75</v>
      </c>
    </row>
    <row r="17" spans="1:35" ht="36" x14ac:dyDescent="0.3">
      <c r="A17" s="10" t="s">
        <v>76</v>
      </c>
      <c r="B17" s="10"/>
      <c r="C17" s="23" t="s">
        <v>77</v>
      </c>
      <c r="D17" s="12"/>
      <c r="E17" s="12" t="s">
        <v>78</v>
      </c>
      <c r="F17" s="18" t="s">
        <v>79</v>
      </c>
      <c r="G17" s="19">
        <v>5.1999999999999998E-2</v>
      </c>
      <c r="H17" s="19"/>
      <c r="I17" s="19">
        <v>1.5960000000000001</v>
      </c>
      <c r="J17" s="20">
        <v>4506.3500000000004</v>
      </c>
      <c r="M17" s="21">
        <f>ROUND(ROUND(J17, 2)*I17, 2)</f>
        <v>7192.13</v>
      </c>
      <c r="P17" s="22">
        <v>0</v>
      </c>
      <c r="S17" s="21">
        <f>ROUND(ROUND(P17, 2)*I17, 2)</f>
        <v>0</v>
      </c>
      <c r="V17" s="9">
        <f>ROUND(ROUND(P17, 2)/1.2, 2)</f>
        <v>0</v>
      </c>
      <c r="Y17" s="9">
        <f t="shared" si="4"/>
        <v>0</v>
      </c>
      <c r="AD17" s="4" t="s">
        <v>80</v>
      </c>
      <c r="AE17" s="4" t="s">
        <v>81</v>
      </c>
      <c r="AF17" s="4" t="s">
        <v>82</v>
      </c>
    </row>
    <row r="18" spans="1:35" ht="18" x14ac:dyDescent="0.3">
      <c r="A18" s="10" t="s">
        <v>83</v>
      </c>
      <c r="B18" s="10"/>
      <c r="C18" s="23" t="s">
        <v>84</v>
      </c>
      <c r="D18" s="12"/>
      <c r="E18" s="12"/>
      <c r="F18" s="18" t="s">
        <v>66</v>
      </c>
      <c r="G18" s="19">
        <v>4.2</v>
      </c>
      <c r="H18" s="19"/>
      <c r="I18" s="19">
        <v>128.94</v>
      </c>
      <c r="J18" s="20">
        <v>330</v>
      </c>
      <c r="M18" s="21">
        <f>ROUND(ROUND(J18, 2)*I18, 2)</f>
        <v>42550.2</v>
      </c>
      <c r="P18" s="22">
        <v>0</v>
      </c>
      <c r="S18" s="21">
        <f>ROUND(ROUND(P18, 2)*I18, 2)</f>
        <v>0</v>
      </c>
      <c r="V18" s="9">
        <f>ROUND(ROUND(P18, 2)/1.2, 2)</f>
        <v>0</v>
      </c>
      <c r="Y18" s="9">
        <f t="shared" si="4"/>
        <v>0</v>
      </c>
      <c r="AD18" s="4" t="s">
        <v>85</v>
      </c>
      <c r="AE18" s="4" t="s">
        <v>86</v>
      </c>
      <c r="AF18" s="4" t="s">
        <v>87</v>
      </c>
    </row>
    <row r="19" spans="1:35" ht="18" x14ac:dyDescent="0.3">
      <c r="A19" s="10" t="s">
        <v>88</v>
      </c>
      <c r="B19" s="10"/>
      <c r="C19" s="23" t="s">
        <v>89</v>
      </c>
      <c r="D19" s="12"/>
      <c r="E19" s="12"/>
      <c r="F19" s="18" t="s">
        <v>90</v>
      </c>
      <c r="G19" s="19">
        <v>4.07</v>
      </c>
      <c r="H19" s="19"/>
      <c r="I19" s="19">
        <v>124.949</v>
      </c>
      <c r="J19" s="20">
        <v>81.819999999999993</v>
      </c>
      <c r="M19" s="21">
        <f>ROUND(ROUND(J19, 2)*I19, 2)</f>
        <v>10223.33</v>
      </c>
      <c r="P19" s="22">
        <v>0</v>
      </c>
      <c r="S19" s="21">
        <f>ROUND(ROUND(P19, 2)*I19, 2)</f>
        <v>0</v>
      </c>
      <c r="V19" s="9">
        <f>ROUND(ROUND(P19, 2)/1.2, 2)</f>
        <v>0</v>
      </c>
      <c r="Y19" s="9">
        <f t="shared" si="4"/>
        <v>0</v>
      </c>
      <c r="AD19" s="4" t="s">
        <v>91</v>
      </c>
      <c r="AE19" s="4" t="s">
        <v>92</v>
      </c>
      <c r="AF19" s="4" t="s">
        <v>93</v>
      </c>
    </row>
    <row r="20" spans="1:35" ht="18" x14ac:dyDescent="0.3">
      <c r="A20" s="10" t="s">
        <v>94</v>
      </c>
      <c r="B20" s="10"/>
      <c r="C20" s="23" t="s">
        <v>95</v>
      </c>
      <c r="D20" s="12"/>
      <c r="E20" s="12"/>
      <c r="F20" s="18" t="s">
        <v>90</v>
      </c>
      <c r="G20" s="19">
        <v>1.41</v>
      </c>
      <c r="H20" s="19"/>
      <c r="I20" s="19">
        <v>43.286999999999999</v>
      </c>
      <c r="J20" s="20">
        <v>69.39</v>
      </c>
      <c r="M20" s="21">
        <f>ROUND(ROUND(J20, 2)*I20, 2)</f>
        <v>3003.68</v>
      </c>
      <c r="P20" s="22">
        <v>0</v>
      </c>
      <c r="S20" s="21">
        <f>ROUND(ROUND(P20, 2)*I20, 2)</f>
        <v>0</v>
      </c>
      <c r="V20" s="9">
        <f>ROUND(ROUND(P20, 2)/1.2, 2)</f>
        <v>0</v>
      </c>
      <c r="Y20" s="9">
        <f t="shared" si="4"/>
        <v>0</v>
      </c>
      <c r="AD20" s="4" t="s">
        <v>96</v>
      </c>
      <c r="AE20" s="4" t="s">
        <v>97</v>
      </c>
      <c r="AF20" s="4" t="s">
        <v>98</v>
      </c>
    </row>
    <row r="21" spans="1:35" ht="36" x14ac:dyDescent="0.3">
      <c r="A21" s="10" t="s">
        <v>99</v>
      </c>
      <c r="B21" s="10" t="s">
        <v>100</v>
      </c>
      <c r="C21" s="11" t="s">
        <v>101</v>
      </c>
      <c r="D21" s="12" t="s">
        <v>102</v>
      </c>
      <c r="E21" s="12" t="s">
        <v>103</v>
      </c>
      <c r="F21" s="12" t="s">
        <v>66</v>
      </c>
      <c r="G21" s="13">
        <v>1</v>
      </c>
      <c r="H21" s="13"/>
      <c r="I21" s="13">
        <v>400.1</v>
      </c>
      <c r="J21" s="14">
        <f>IFERROR(ROUND(SUM(M22,M23,M24,M25,M26)/I21, 2),0)</f>
        <v>1471.99</v>
      </c>
      <c r="K21" s="15">
        <v>1574</v>
      </c>
      <c r="L21" s="14">
        <f>J21+ROUND(K21, 2)</f>
        <v>3045.99</v>
      </c>
      <c r="M21" s="14">
        <f>ROUND(J21*I21, 2)</f>
        <v>588943.19999999995</v>
      </c>
      <c r="N21" s="14">
        <f>ROUND(I21*ROUND(K21, 2), 2)</f>
        <v>629757.4</v>
      </c>
      <c r="O21" s="14">
        <f>M21+N21</f>
        <v>1218700.6000000001</v>
      </c>
      <c r="P21" s="14">
        <f>IFERROR(ROUND(SUM(S22,S23,S24,S25,S26)/I21, 2),0)</f>
        <v>0</v>
      </c>
      <c r="Q21" s="16">
        <v>0</v>
      </c>
      <c r="R21" s="14">
        <f>P21+ROUND(Q21, 2)</f>
        <v>0</v>
      </c>
      <c r="S21" s="14">
        <f>ROUND(P21*I21, 2)</f>
        <v>0</v>
      </c>
      <c r="T21" s="14">
        <f>ROUND(I21*ROUND(Q21, 2), 2)</f>
        <v>0</v>
      </c>
      <c r="U21" s="14">
        <f>S21+T21</f>
        <v>0</v>
      </c>
      <c r="V21" s="9">
        <f>ROUND(P21 / 1.2, 2)</f>
        <v>0</v>
      </c>
      <c r="W21" s="9">
        <f>ROUND(Q21 / 1.2, 2)</f>
        <v>0</v>
      </c>
      <c r="X21" s="9">
        <f>ROUND(R21 / 1.2, 2)</f>
        <v>0</v>
      </c>
      <c r="Y21" s="9">
        <f t="shared" si="4"/>
        <v>0</v>
      </c>
      <c r="Z21" s="9">
        <f>ROUND(T21 / 1.2, 2)</f>
        <v>0</v>
      </c>
      <c r="AA21" s="9">
        <f>Y21+Z21</f>
        <v>0</v>
      </c>
      <c r="AD21" s="4">
        <v>183184304</v>
      </c>
      <c r="AE21" s="4">
        <v>10998818</v>
      </c>
      <c r="AG21" s="4" t="s">
        <v>104</v>
      </c>
      <c r="AH21" s="4" t="s">
        <v>105</v>
      </c>
      <c r="AI21" s="4" t="s">
        <v>69</v>
      </c>
    </row>
    <row r="22" spans="1:35" ht="54" x14ac:dyDescent="0.3">
      <c r="A22" s="10" t="s">
        <v>106</v>
      </c>
      <c r="B22" s="10"/>
      <c r="C22" s="17" t="s">
        <v>107</v>
      </c>
      <c r="D22" s="12"/>
      <c r="E22" s="12"/>
      <c r="F22" s="18" t="s">
        <v>72</v>
      </c>
      <c r="G22" s="19">
        <v>1</v>
      </c>
      <c r="H22" s="19"/>
      <c r="I22" s="19">
        <v>420.1</v>
      </c>
      <c r="J22" s="20">
        <v>88.35</v>
      </c>
      <c r="M22" s="21">
        <f>ROUND(ROUND(J22, 2)*I22, 2)</f>
        <v>37115.839999999997</v>
      </c>
      <c r="P22" s="22">
        <v>0</v>
      </c>
      <c r="S22" s="21">
        <f>ROUND(ROUND(P22, 2)*I22, 2)</f>
        <v>0</v>
      </c>
      <c r="V22" s="9">
        <f>ROUND(ROUND(P22, 2)/1.2, 2)</f>
        <v>0</v>
      </c>
      <c r="Y22" s="9">
        <f t="shared" si="4"/>
        <v>0</v>
      </c>
      <c r="AD22" s="4" t="s">
        <v>108</v>
      </c>
      <c r="AE22" s="4" t="s">
        <v>109</v>
      </c>
      <c r="AF22" s="4" t="s">
        <v>110</v>
      </c>
    </row>
    <row r="23" spans="1:35" ht="18" x14ac:dyDescent="0.3">
      <c r="A23" s="10" t="s">
        <v>111</v>
      </c>
      <c r="B23" s="10"/>
      <c r="C23" s="23" t="s">
        <v>89</v>
      </c>
      <c r="D23" s="12"/>
      <c r="E23" s="12" t="s">
        <v>112</v>
      </c>
      <c r="F23" s="18" t="s">
        <v>90</v>
      </c>
      <c r="G23" s="19">
        <v>2.04</v>
      </c>
      <c r="H23" s="24"/>
      <c r="I23" s="24">
        <v>816.20399999999995</v>
      </c>
      <c r="J23" s="20">
        <v>159</v>
      </c>
      <c r="M23" s="21">
        <f>ROUND(ROUND(J23, 2)*I23, 2)</f>
        <v>129776.44</v>
      </c>
      <c r="P23" s="22">
        <v>0</v>
      </c>
      <c r="S23" s="21">
        <f>ROUND(ROUND(P23, 2)*I23, 2)</f>
        <v>0</v>
      </c>
      <c r="V23" s="9">
        <f>ROUND(ROUND(P23, 2)/1.2, 2)</f>
        <v>0</v>
      </c>
      <c r="Y23" s="9">
        <f t="shared" si="4"/>
        <v>0</v>
      </c>
      <c r="AD23" s="4" t="s">
        <v>113</v>
      </c>
      <c r="AE23" s="4" t="s">
        <v>114</v>
      </c>
      <c r="AF23" s="4" t="s">
        <v>93</v>
      </c>
    </row>
    <row r="24" spans="1:35" ht="18" x14ac:dyDescent="0.3">
      <c r="A24" s="10" t="s">
        <v>115</v>
      </c>
      <c r="B24" s="10"/>
      <c r="C24" s="23" t="s">
        <v>95</v>
      </c>
      <c r="D24" s="12"/>
      <c r="E24" s="12" t="s">
        <v>116</v>
      </c>
      <c r="F24" s="18" t="s">
        <v>90</v>
      </c>
      <c r="G24" s="19">
        <v>0.8</v>
      </c>
      <c r="H24" s="24"/>
      <c r="I24" s="24">
        <v>320.08</v>
      </c>
      <c r="J24" s="20">
        <v>143.66999999999999</v>
      </c>
      <c r="M24" s="21">
        <f>ROUND(ROUND(J24, 2)*I24, 2)</f>
        <v>45985.89</v>
      </c>
      <c r="P24" s="22">
        <v>0</v>
      </c>
      <c r="S24" s="21">
        <f>ROUND(ROUND(P24, 2)*I24, 2)</f>
        <v>0</v>
      </c>
      <c r="V24" s="9">
        <f>ROUND(ROUND(P24, 2)/1.2, 2)</f>
        <v>0</v>
      </c>
      <c r="Y24" s="9">
        <f t="shared" si="4"/>
        <v>0</v>
      </c>
      <c r="AD24" s="4" t="s">
        <v>117</v>
      </c>
      <c r="AE24" s="4" t="s">
        <v>118</v>
      </c>
      <c r="AF24" s="4" t="s">
        <v>98</v>
      </c>
    </row>
    <row r="25" spans="1:35" ht="36" x14ac:dyDescent="0.3">
      <c r="A25" s="10" t="s">
        <v>119</v>
      </c>
      <c r="B25" s="10"/>
      <c r="C25" s="23" t="s">
        <v>77</v>
      </c>
      <c r="D25" s="12"/>
      <c r="E25" s="12" t="s">
        <v>78</v>
      </c>
      <c r="F25" s="18" t="s">
        <v>79</v>
      </c>
      <c r="G25" s="19">
        <v>5.1999999999999998E-2</v>
      </c>
      <c r="H25" s="19"/>
      <c r="I25" s="19">
        <v>20.805</v>
      </c>
      <c r="J25" s="20">
        <v>4506.3500000000004</v>
      </c>
      <c r="M25" s="21">
        <f>ROUND(ROUND(J25, 2)*I25, 2)</f>
        <v>93754.61</v>
      </c>
      <c r="P25" s="22">
        <v>0</v>
      </c>
      <c r="S25" s="21">
        <f>ROUND(ROUND(P25, 2)*I25, 2)</f>
        <v>0</v>
      </c>
      <c r="V25" s="9">
        <f>ROUND(ROUND(P25, 2)/1.2, 2)</f>
        <v>0</v>
      </c>
      <c r="Y25" s="9">
        <f t="shared" si="4"/>
        <v>0</v>
      </c>
      <c r="AD25" s="4" t="s">
        <v>120</v>
      </c>
      <c r="AE25" s="4" t="s">
        <v>121</v>
      </c>
      <c r="AF25" s="4" t="s">
        <v>82</v>
      </c>
    </row>
    <row r="26" spans="1:35" ht="36" x14ac:dyDescent="0.3">
      <c r="A26" s="10" t="s">
        <v>122</v>
      </c>
      <c r="B26" s="10"/>
      <c r="C26" s="23" t="s">
        <v>123</v>
      </c>
      <c r="D26" s="12"/>
      <c r="E26" s="12"/>
      <c r="F26" s="18" t="s">
        <v>66</v>
      </c>
      <c r="G26" s="19">
        <v>4.2</v>
      </c>
      <c r="H26" s="19"/>
      <c r="I26" s="19">
        <v>1680.42</v>
      </c>
      <c r="J26" s="20">
        <v>168</v>
      </c>
      <c r="M26" s="21">
        <f>ROUND(ROUND(J26, 2)*I26, 2)</f>
        <v>282310.56</v>
      </c>
      <c r="P26" s="22">
        <v>0</v>
      </c>
      <c r="S26" s="21">
        <f>ROUND(ROUND(P26, 2)*I26, 2)</f>
        <v>0</v>
      </c>
      <c r="V26" s="9">
        <f>ROUND(ROUND(P26, 2)/1.2, 2)</f>
        <v>0</v>
      </c>
      <c r="Y26" s="9">
        <f t="shared" si="4"/>
        <v>0</v>
      </c>
      <c r="AD26" s="4" t="s">
        <v>124</v>
      </c>
      <c r="AE26" s="4" t="s">
        <v>125</v>
      </c>
      <c r="AF26" s="4" t="s">
        <v>126</v>
      </c>
    </row>
    <row r="27" spans="1:35" ht="108" x14ac:dyDescent="0.3">
      <c r="A27" s="10" t="s">
        <v>127</v>
      </c>
      <c r="B27" s="10" t="s">
        <v>128</v>
      </c>
      <c r="C27" s="11" t="s">
        <v>129</v>
      </c>
      <c r="D27" s="12" t="s">
        <v>102</v>
      </c>
      <c r="E27" s="12" t="s">
        <v>130</v>
      </c>
      <c r="F27" s="12" t="s">
        <v>66</v>
      </c>
      <c r="G27" s="13">
        <v>1</v>
      </c>
      <c r="H27" s="13"/>
      <c r="I27" s="13">
        <v>209.03399999999999</v>
      </c>
      <c r="J27" s="14">
        <f>IFERROR(ROUND(SUM(M28,M29,M30,M31)/I27, 2),0)</f>
        <v>1369.56</v>
      </c>
      <c r="K27" s="15">
        <v>968</v>
      </c>
      <c r="L27" s="14">
        <f>J27+ROUND(K27, 2)</f>
        <v>2337.56</v>
      </c>
      <c r="M27" s="14">
        <f>ROUND(J27*I27, 2)</f>
        <v>286284.61</v>
      </c>
      <c r="N27" s="14">
        <f>ROUND(I27*ROUND(K27, 2), 2)</f>
        <v>202344.91</v>
      </c>
      <c r="O27" s="14">
        <f>M27+N27</f>
        <v>488629.52</v>
      </c>
      <c r="P27" s="14">
        <f>IFERROR(ROUND(SUM(S28,S29,S30,S31)/I27, 2),0)</f>
        <v>0</v>
      </c>
      <c r="Q27" s="16">
        <v>0</v>
      </c>
      <c r="R27" s="14">
        <f>P27+ROUND(Q27, 2)</f>
        <v>0</v>
      </c>
      <c r="S27" s="14">
        <f>ROUND(P27*I27, 2)</f>
        <v>0</v>
      </c>
      <c r="T27" s="14">
        <f>ROUND(I27*ROUND(Q27, 2), 2)</f>
        <v>0</v>
      </c>
      <c r="U27" s="14">
        <f>S27+T27</f>
        <v>0</v>
      </c>
      <c r="V27" s="9">
        <f>ROUND(P27 / 1.2, 2)</f>
        <v>0</v>
      </c>
      <c r="W27" s="9">
        <f>ROUND(Q27 / 1.2, 2)</f>
        <v>0</v>
      </c>
      <c r="X27" s="9">
        <f>ROUND(R27 / 1.2, 2)</f>
        <v>0</v>
      </c>
      <c r="Y27" s="9">
        <f t="shared" si="4"/>
        <v>0</v>
      </c>
      <c r="Z27" s="9">
        <f>ROUND(T27 / 1.2, 2)</f>
        <v>0</v>
      </c>
      <c r="AA27" s="9">
        <f>Y27+Z27</f>
        <v>0</v>
      </c>
      <c r="AD27" s="4">
        <v>183184306</v>
      </c>
      <c r="AE27" s="4">
        <v>10995909</v>
      </c>
      <c r="AG27" s="4" t="s">
        <v>131</v>
      </c>
      <c r="AH27" s="4" t="s">
        <v>132</v>
      </c>
      <c r="AI27" s="4" t="s">
        <v>69</v>
      </c>
    </row>
    <row r="28" spans="1:35" ht="72" x14ac:dyDescent="0.3">
      <c r="A28" s="10" t="s">
        <v>133</v>
      </c>
      <c r="B28" s="10"/>
      <c r="C28" s="17" t="s">
        <v>134</v>
      </c>
      <c r="D28" s="12"/>
      <c r="E28" s="12"/>
      <c r="F28" s="18" t="s">
        <v>72</v>
      </c>
      <c r="G28" s="19">
        <v>1</v>
      </c>
      <c r="H28" s="19"/>
      <c r="I28" s="19">
        <v>209.03399999999999</v>
      </c>
      <c r="J28" s="20">
        <v>111.15</v>
      </c>
      <c r="M28" s="21">
        <f>ROUND(ROUND(J28, 2)*I28, 2)</f>
        <v>23234.13</v>
      </c>
      <c r="P28" s="22">
        <v>0</v>
      </c>
      <c r="S28" s="21">
        <f>ROUND(ROUND(P28, 2)*I28, 2)</f>
        <v>0</v>
      </c>
      <c r="V28" s="9">
        <f>ROUND(ROUND(P28, 2)/1.2, 2)</f>
        <v>0</v>
      </c>
      <c r="Y28" s="9">
        <f t="shared" si="4"/>
        <v>0</v>
      </c>
      <c r="AD28" s="4" t="s">
        <v>135</v>
      </c>
      <c r="AE28" s="4" t="s">
        <v>136</v>
      </c>
      <c r="AF28" s="4" t="s">
        <v>137</v>
      </c>
    </row>
    <row r="29" spans="1:35" ht="36" x14ac:dyDescent="0.3">
      <c r="A29" s="10" t="s">
        <v>138</v>
      </c>
      <c r="B29" s="10"/>
      <c r="C29" s="23" t="s">
        <v>139</v>
      </c>
      <c r="D29" s="12"/>
      <c r="E29" s="12" t="s">
        <v>140</v>
      </c>
      <c r="F29" s="18" t="s">
        <v>90</v>
      </c>
      <c r="G29" s="19">
        <v>2.1</v>
      </c>
      <c r="H29" s="19"/>
      <c r="I29" s="19">
        <v>438.971</v>
      </c>
      <c r="J29" s="20">
        <v>190.75</v>
      </c>
      <c r="M29" s="21">
        <f>ROUND(ROUND(J29, 2)*I29, 2)</f>
        <v>83733.72</v>
      </c>
      <c r="P29" s="22">
        <v>0</v>
      </c>
      <c r="S29" s="21">
        <f>ROUND(ROUND(P29, 2)*I29, 2)</f>
        <v>0</v>
      </c>
      <c r="V29" s="9">
        <f>ROUND(ROUND(P29, 2)/1.2, 2)</f>
        <v>0</v>
      </c>
      <c r="Y29" s="9">
        <f t="shared" si="4"/>
        <v>0</v>
      </c>
      <c r="AD29" s="4" t="s">
        <v>141</v>
      </c>
      <c r="AE29" s="4" t="s">
        <v>142</v>
      </c>
      <c r="AF29" s="4" t="s">
        <v>143</v>
      </c>
    </row>
    <row r="30" spans="1:35" ht="36" x14ac:dyDescent="0.3">
      <c r="A30" s="10" t="s">
        <v>144</v>
      </c>
      <c r="B30" s="10"/>
      <c r="C30" s="23" t="s">
        <v>145</v>
      </c>
      <c r="D30" s="12"/>
      <c r="E30" s="12" t="s">
        <v>146</v>
      </c>
      <c r="F30" s="18" t="s">
        <v>90</v>
      </c>
      <c r="G30" s="19">
        <v>0.86</v>
      </c>
      <c r="H30" s="19"/>
      <c r="I30" s="19">
        <v>179.76900000000001</v>
      </c>
      <c r="J30" s="20">
        <v>153.30000000000001</v>
      </c>
      <c r="M30" s="21">
        <f>ROUND(ROUND(J30, 2)*I30, 2)</f>
        <v>27558.59</v>
      </c>
      <c r="P30" s="22">
        <v>0</v>
      </c>
      <c r="S30" s="21">
        <f>ROUND(ROUND(P30, 2)*I30, 2)</f>
        <v>0</v>
      </c>
      <c r="V30" s="9">
        <f>ROUND(ROUND(P30, 2)/1.2, 2)</f>
        <v>0</v>
      </c>
      <c r="Y30" s="9">
        <f t="shared" si="4"/>
        <v>0</v>
      </c>
      <c r="AD30" s="4" t="s">
        <v>147</v>
      </c>
      <c r="AE30" s="4" t="s">
        <v>148</v>
      </c>
      <c r="AF30" s="4" t="s">
        <v>149</v>
      </c>
    </row>
    <row r="31" spans="1:35" ht="18" x14ac:dyDescent="0.3">
      <c r="A31" s="10" t="s">
        <v>150</v>
      </c>
      <c r="B31" s="10"/>
      <c r="C31" s="23" t="s">
        <v>84</v>
      </c>
      <c r="D31" s="12"/>
      <c r="E31" s="12"/>
      <c r="F31" s="18" t="s">
        <v>66</v>
      </c>
      <c r="G31" s="19">
        <v>2.2000000000000002</v>
      </c>
      <c r="H31" s="19"/>
      <c r="I31" s="19">
        <v>459.875</v>
      </c>
      <c r="J31" s="20">
        <v>330</v>
      </c>
      <c r="M31" s="21">
        <f>ROUND(ROUND(J31, 2)*I31, 2)</f>
        <v>151758.75</v>
      </c>
      <c r="P31" s="22">
        <v>0</v>
      </c>
      <c r="S31" s="21">
        <f>ROUND(ROUND(P31, 2)*I31, 2)</f>
        <v>0</v>
      </c>
      <c r="V31" s="9">
        <f>ROUND(ROUND(P31, 2)/1.2, 2)</f>
        <v>0</v>
      </c>
      <c r="Y31" s="9">
        <f t="shared" si="4"/>
        <v>0</v>
      </c>
      <c r="AD31" s="4" t="s">
        <v>151</v>
      </c>
      <c r="AE31" s="4" t="s">
        <v>152</v>
      </c>
      <c r="AF31" s="4" t="s">
        <v>87</v>
      </c>
    </row>
    <row r="32" spans="1:35" ht="18" x14ac:dyDescent="0.3">
      <c r="A32" s="25"/>
      <c r="B32" s="25"/>
      <c r="C32" s="25"/>
      <c r="D32" s="26" t="s">
        <v>1881</v>
      </c>
      <c r="E32" s="25"/>
      <c r="F32" s="25"/>
      <c r="G32" s="25"/>
      <c r="H32" s="25"/>
      <c r="I32" s="25"/>
      <c r="J32" s="25"/>
      <c r="K32" s="25"/>
      <c r="L32" s="25"/>
      <c r="M32" s="27">
        <f>SUM(M8)</f>
        <v>941338.73</v>
      </c>
      <c r="N32" s="27">
        <f>SUM(N8)</f>
        <v>896081.1100000001</v>
      </c>
      <c r="O32" s="27">
        <f>M32+N32</f>
        <v>1837419.84</v>
      </c>
      <c r="P32" s="25"/>
      <c r="Q32" s="25"/>
      <c r="R32" s="25"/>
      <c r="S32" s="27" t="e">
        <f>SUM(S8)</f>
        <v>#REF!</v>
      </c>
      <c r="T32" s="27" t="e">
        <f>SUM(T8)</f>
        <v>#REF!</v>
      </c>
      <c r="U32" s="14" t="e">
        <f>#REF!+#REF!</f>
        <v>#REF!</v>
      </c>
      <c r="V32" s="9" t="e">
        <f>ROUND(#REF! / 1.2, 2)</f>
        <v>#REF!</v>
      </c>
      <c r="W32" s="9" t="e">
        <f>ROUND(#REF! / 1.2, 2)</f>
        <v>#REF!</v>
      </c>
      <c r="X32" s="9" t="e">
        <f>ROUND(#REF! / 1.2, 2)</f>
        <v>#REF!</v>
      </c>
      <c r="Y32" s="9" t="e">
        <f>ROUND(#REF! / 1.2, 2)</f>
        <v>#REF!</v>
      </c>
      <c r="Z32" s="9" t="e">
        <f>ROUND(#REF! / 1.2, 2)</f>
        <v>#REF!</v>
      </c>
      <c r="AA32" s="9" t="e">
        <f>Y32+Z32</f>
        <v>#REF!</v>
      </c>
      <c r="AD32" s="4">
        <v>183184741</v>
      </c>
      <c r="AE32" s="4">
        <v>10997806</v>
      </c>
      <c r="AG32" s="4" t="s">
        <v>131</v>
      </c>
      <c r="AH32" s="4" t="s">
        <v>132</v>
      </c>
      <c r="AI32" s="4" t="s">
        <v>69</v>
      </c>
    </row>
    <row r="33" spans="1:35" ht="22.8" x14ac:dyDescent="0.3">
      <c r="A33" s="34" t="s">
        <v>1882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V33" s="9" t="e">
        <f>ROUND(ROUND(#REF!, 2)/1.2, 2)</f>
        <v>#REF!</v>
      </c>
      <c r="Y33" s="9" t="e">
        <f>ROUND(#REF! / 1.2, 2)</f>
        <v>#REF!</v>
      </c>
      <c r="AD33" s="4" t="s">
        <v>153</v>
      </c>
      <c r="AE33" s="4" t="s">
        <v>154</v>
      </c>
      <c r="AF33" s="4" t="s">
        <v>126</v>
      </c>
    </row>
    <row r="34" spans="1:35" ht="15.6" x14ac:dyDescent="0.3">
      <c r="A34" s="29"/>
      <c r="B34" s="5" t="s">
        <v>1883</v>
      </c>
      <c r="C34" s="28" t="s">
        <v>1884</v>
      </c>
      <c r="D34" s="28" t="s">
        <v>1885</v>
      </c>
      <c r="E34" s="30"/>
      <c r="F34" s="30"/>
      <c r="G34" s="30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V34" s="9" t="e">
        <f>ROUND(ROUND(#REF!, 2)/1.2, 2)</f>
        <v>#REF!</v>
      </c>
      <c r="Y34" s="9" t="e">
        <f>ROUND(#REF! / 1.2, 2)</f>
        <v>#REF!</v>
      </c>
      <c r="AD34" s="4" t="s">
        <v>155</v>
      </c>
      <c r="AE34" s="4" t="s">
        <v>156</v>
      </c>
      <c r="AF34" s="4" t="s">
        <v>93</v>
      </c>
    </row>
    <row r="35" spans="1:35" ht="15.6" x14ac:dyDescent="0.3">
      <c r="A35" s="29"/>
      <c r="B35" s="5" t="s">
        <v>1886</v>
      </c>
      <c r="C35" s="28" t="s">
        <v>1887</v>
      </c>
      <c r="D35" s="28" t="s">
        <v>1888</v>
      </c>
      <c r="E35" s="30"/>
      <c r="F35" s="30"/>
      <c r="G35" s="30"/>
      <c r="H35" s="31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V35" s="9" t="e">
        <f>ROUND(ROUND(#REF!, 2)/1.2, 2)</f>
        <v>#REF!</v>
      </c>
      <c r="Y35" s="9" t="e">
        <f>ROUND(#REF! / 1.2, 2)</f>
        <v>#REF!</v>
      </c>
      <c r="AD35" s="4" t="s">
        <v>157</v>
      </c>
      <c r="AE35" s="4" t="s">
        <v>158</v>
      </c>
      <c r="AF35" s="4" t="s">
        <v>98</v>
      </c>
    </row>
    <row r="36" spans="1:35" ht="31.2" x14ac:dyDescent="0.3">
      <c r="A36" s="29"/>
      <c r="B36" s="5" t="s">
        <v>1889</v>
      </c>
      <c r="C36" s="28" t="s">
        <v>1890</v>
      </c>
      <c r="D36" s="28" t="s">
        <v>1891</v>
      </c>
      <c r="E36" s="30"/>
      <c r="F36" s="30"/>
      <c r="G36" s="30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V36" s="9" t="e">
        <f>ROUND(ROUND(#REF!, 2)/1.2, 2)</f>
        <v>#REF!</v>
      </c>
      <c r="Y36" s="9" t="e">
        <f>ROUND(#REF! / 1.2, 2)</f>
        <v>#REF!</v>
      </c>
      <c r="AD36" s="4" t="s">
        <v>159</v>
      </c>
      <c r="AE36" s="4" t="s">
        <v>160</v>
      </c>
      <c r="AF36" s="4" t="s">
        <v>137</v>
      </c>
    </row>
    <row r="37" spans="1:35" ht="18" x14ac:dyDescent="0.3">
      <c r="A37" s="29"/>
      <c r="B37" s="5" t="s">
        <v>1892</v>
      </c>
      <c r="C37" s="28" t="s">
        <v>1893</v>
      </c>
      <c r="D37" s="28" t="s">
        <v>1894</v>
      </c>
      <c r="E37" s="30"/>
      <c r="F37" s="30"/>
      <c r="G37" s="30"/>
      <c r="H37" s="31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14" t="e">
        <f>#REF!+#REF!</f>
        <v>#REF!</v>
      </c>
      <c r="V37" s="9" t="e">
        <f>ROUND(#REF! / 1.2, 2)</f>
        <v>#REF!</v>
      </c>
      <c r="W37" s="9" t="e">
        <f>ROUND(#REF! / 1.2, 2)</f>
        <v>#REF!</v>
      </c>
      <c r="X37" s="9" t="e">
        <f>ROUND(#REF! / 1.2, 2)</f>
        <v>#REF!</v>
      </c>
      <c r="Y37" s="9" t="e">
        <f>ROUND(#REF! / 1.2, 2)</f>
        <v>#REF!</v>
      </c>
      <c r="Z37" s="9" t="e">
        <f>ROUND(#REF! / 1.2, 2)</f>
        <v>#REF!</v>
      </c>
      <c r="AA37" s="9" t="e">
        <f>Y37+Z37</f>
        <v>#REF!</v>
      </c>
      <c r="AD37" s="4">
        <v>183184742</v>
      </c>
      <c r="AE37" s="4">
        <v>10997808</v>
      </c>
      <c r="AG37" s="4" t="s">
        <v>131</v>
      </c>
      <c r="AH37" s="4" t="s">
        <v>132</v>
      </c>
      <c r="AI37" s="4" t="s">
        <v>69</v>
      </c>
    </row>
    <row r="38" spans="1:35" ht="15.6" x14ac:dyDescent="0.3">
      <c r="A38" s="29"/>
      <c r="B38" s="5" t="s">
        <v>1895</v>
      </c>
      <c r="C38" s="28" t="s">
        <v>1896</v>
      </c>
      <c r="D38" s="28" t="s">
        <v>1888</v>
      </c>
      <c r="E38" s="30"/>
      <c r="F38" s="30"/>
      <c r="G38" s="30"/>
      <c r="H38" s="31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V38" s="9" t="e">
        <f>ROUND(ROUND(#REF!, 2)/1.2, 2)</f>
        <v>#REF!</v>
      </c>
      <c r="Y38" s="9" t="e">
        <f>ROUND(#REF! / 1.2, 2)</f>
        <v>#REF!</v>
      </c>
      <c r="AD38" s="4" t="s">
        <v>161</v>
      </c>
      <c r="AE38" s="4" t="s">
        <v>162</v>
      </c>
      <c r="AF38" s="4" t="s">
        <v>137</v>
      </c>
    </row>
    <row r="39" spans="1:35" ht="31.2" x14ac:dyDescent="0.3">
      <c r="A39" s="29"/>
      <c r="B39" s="5" t="s">
        <v>1897</v>
      </c>
      <c r="C39" s="28" t="s">
        <v>1898</v>
      </c>
      <c r="D39" s="28" t="s">
        <v>1899</v>
      </c>
      <c r="E39" s="30"/>
      <c r="F39" s="30"/>
      <c r="G39" s="30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V39" s="9" t="e">
        <f>ROUND(ROUND(#REF!, 2)/1.2, 2)</f>
        <v>#REF!</v>
      </c>
      <c r="Y39" s="9" t="e">
        <f>ROUND(#REF! / 1.2, 2)</f>
        <v>#REF!</v>
      </c>
      <c r="AD39" s="4" t="s">
        <v>163</v>
      </c>
      <c r="AE39" s="4" t="s">
        <v>164</v>
      </c>
      <c r="AF39" s="4" t="s">
        <v>93</v>
      </c>
    </row>
    <row r="40" spans="1:35" ht="31.2" x14ac:dyDescent="0.3">
      <c r="A40" s="29"/>
      <c r="B40" s="5" t="s">
        <v>1900</v>
      </c>
      <c r="C40" s="28" t="s">
        <v>1901</v>
      </c>
      <c r="D40" s="28" t="s">
        <v>1902</v>
      </c>
      <c r="E40" s="30"/>
      <c r="F40" s="30"/>
      <c r="G40" s="30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V40" s="9" t="e">
        <f>ROUND(ROUND(#REF!, 2)/1.2, 2)</f>
        <v>#REF!</v>
      </c>
      <c r="Y40" s="9" t="e">
        <f>ROUND(#REF! / 1.2, 2)</f>
        <v>#REF!</v>
      </c>
      <c r="AD40" s="4" t="s">
        <v>165</v>
      </c>
      <c r="AE40" s="4" t="s">
        <v>166</v>
      </c>
      <c r="AF40" s="4" t="s">
        <v>98</v>
      </c>
    </row>
    <row r="41" spans="1:35" ht="15.6" x14ac:dyDescent="0.3">
      <c r="A41" s="29"/>
      <c r="B41" s="5" t="s">
        <v>1903</v>
      </c>
      <c r="C41" s="28" t="s">
        <v>1904</v>
      </c>
      <c r="D41" s="28" t="s">
        <v>1905</v>
      </c>
      <c r="E41" s="30"/>
      <c r="F41" s="30"/>
      <c r="G41" s="30"/>
      <c r="H41" s="31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V41" s="9" t="e">
        <f>ROUND(ROUND(#REF!, 2)/1.2, 2)</f>
        <v>#REF!</v>
      </c>
      <c r="Y41" s="9" t="e">
        <f>ROUND(#REF! / 1.2, 2)</f>
        <v>#REF!</v>
      </c>
      <c r="AD41" s="4" t="s">
        <v>167</v>
      </c>
      <c r="AE41" s="4" t="s">
        <v>168</v>
      </c>
      <c r="AF41" s="4" t="s">
        <v>126</v>
      </c>
    </row>
    <row r="42" spans="1:35" ht="18" x14ac:dyDescent="0.3">
      <c r="A42" s="29"/>
      <c r="B42" s="5" t="s">
        <v>1906</v>
      </c>
      <c r="C42" s="28" t="s">
        <v>1907</v>
      </c>
      <c r="D42" s="28" t="s">
        <v>1908</v>
      </c>
      <c r="E42" s="30"/>
      <c r="F42" s="30"/>
      <c r="G42" s="30"/>
      <c r="H42" s="31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14" t="e">
        <f>#REF!+#REF!</f>
        <v>#REF!</v>
      </c>
      <c r="V42" s="9" t="e">
        <f>ROUND(#REF! / 1.2, 2)</f>
        <v>#REF!</v>
      </c>
      <c r="W42" s="9" t="e">
        <f>ROUND(#REF! / 1.2, 2)</f>
        <v>#REF!</v>
      </c>
      <c r="X42" s="9" t="e">
        <f>ROUND(#REF! / 1.2, 2)</f>
        <v>#REF!</v>
      </c>
      <c r="Y42" s="9" t="e">
        <f>ROUND(#REF! / 1.2, 2)</f>
        <v>#REF!</v>
      </c>
      <c r="Z42" s="9" t="e">
        <f>ROUND(#REF! / 1.2, 2)</f>
        <v>#REF!</v>
      </c>
      <c r="AA42" s="9" t="e">
        <f>Y42+Z42</f>
        <v>#REF!</v>
      </c>
      <c r="AD42" s="4">
        <v>183184743</v>
      </c>
      <c r="AE42" s="4">
        <v>10997805</v>
      </c>
      <c r="AG42" s="4" t="s">
        <v>131</v>
      </c>
      <c r="AH42" s="4" t="s">
        <v>132</v>
      </c>
      <c r="AI42" s="4" t="s">
        <v>69</v>
      </c>
    </row>
    <row r="43" spans="1:35" ht="31.2" x14ac:dyDescent="0.3">
      <c r="A43" s="29"/>
      <c r="B43" s="5" t="s">
        <v>1909</v>
      </c>
      <c r="C43" s="28" t="s">
        <v>1910</v>
      </c>
      <c r="D43" s="28" t="s">
        <v>1911</v>
      </c>
      <c r="E43" s="30"/>
      <c r="F43" s="30"/>
      <c r="G43" s="30"/>
      <c r="H43" s="31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V43" s="9" t="e">
        <f>ROUND(ROUND(#REF!, 2)/1.2, 2)</f>
        <v>#REF!</v>
      </c>
      <c r="Y43" s="9" t="e">
        <f>ROUND(#REF! / 1.2, 2)</f>
        <v>#REF!</v>
      </c>
      <c r="AD43" s="4" t="s">
        <v>169</v>
      </c>
      <c r="AE43" s="4" t="s">
        <v>170</v>
      </c>
      <c r="AF43" s="4" t="s">
        <v>126</v>
      </c>
    </row>
    <row r="44" spans="1:35" ht="46.8" x14ac:dyDescent="0.3">
      <c r="A44" s="29"/>
      <c r="B44" s="5" t="s">
        <v>1912</v>
      </c>
      <c r="C44" s="28" t="s">
        <v>1913</v>
      </c>
      <c r="D44" s="28" t="s">
        <v>1914</v>
      </c>
      <c r="E44" s="30"/>
      <c r="F44" s="30"/>
      <c r="G44" s="30"/>
      <c r="H44" s="31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V44" s="9" t="e">
        <f>ROUND(ROUND(#REF!, 2)/1.2, 2)</f>
        <v>#REF!</v>
      </c>
      <c r="Y44" s="9" t="e">
        <f>ROUND(#REF! / 1.2, 2)</f>
        <v>#REF!</v>
      </c>
      <c r="AD44" s="4" t="s">
        <v>171</v>
      </c>
      <c r="AE44" s="4" t="s">
        <v>172</v>
      </c>
      <c r="AF44" s="4" t="s">
        <v>93</v>
      </c>
    </row>
    <row r="45" spans="1:35" ht="31.2" x14ac:dyDescent="0.3">
      <c r="A45" s="29"/>
      <c r="B45" s="5" t="s">
        <v>1915</v>
      </c>
      <c r="C45" s="28" t="s">
        <v>1916</v>
      </c>
      <c r="D45" s="28" t="s">
        <v>1917</v>
      </c>
      <c r="E45" s="30"/>
      <c r="F45" s="30"/>
      <c r="G45" s="30"/>
      <c r="H45" s="31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V45" s="9" t="e">
        <f>ROUND(ROUND(#REF!, 2)/1.2, 2)</f>
        <v>#REF!</v>
      </c>
      <c r="Y45" s="9" t="e">
        <f>ROUND(#REF! / 1.2, 2)</f>
        <v>#REF!</v>
      </c>
      <c r="AD45" s="4" t="s">
        <v>173</v>
      </c>
      <c r="AE45" s="4" t="s">
        <v>174</v>
      </c>
      <c r="AF45" s="4" t="s">
        <v>98</v>
      </c>
    </row>
    <row r="46" spans="1:35" ht="15.6" x14ac:dyDescent="0.3">
      <c r="A46" s="29"/>
      <c r="B46" s="5" t="s">
        <v>1918</v>
      </c>
      <c r="C46" s="28" t="s">
        <v>1919</v>
      </c>
      <c r="D46" s="28" t="s">
        <v>1920</v>
      </c>
      <c r="E46" s="30"/>
      <c r="F46" s="30"/>
      <c r="G46" s="30"/>
      <c r="H46" s="31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V46" s="9" t="e">
        <f>ROUND(ROUND(#REF!, 2)/1.2, 2)</f>
        <v>#REF!</v>
      </c>
      <c r="Y46" s="9" t="e">
        <f>ROUND(#REF! / 1.2, 2)</f>
        <v>#REF!</v>
      </c>
      <c r="AD46" s="4" t="s">
        <v>175</v>
      </c>
      <c r="AE46" s="4" t="s">
        <v>176</v>
      </c>
      <c r="AF46" s="4" t="s">
        <v>137</v>
      </c>
    </row>
    <row r="47" spans="1:35" ht="46.8" x14ac:dyDescent="0.3">
      <c r="A47" s="29"/>
      <c r="B47" s="5" t="s">
        <v>1921</v>
      </c>
      <c r="C47" s="28" t="s">
        <v>1922</v>
      </c>
      <c r="D47" s="28" t="s">
        <v>1923</v>
      </c>
      <c r="E47" s="30"/>
      <c r="F47" s="30"/>
      <c r="G47" s="30"/>
      <c r="H47" s="31" t="s">
        <v>1924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14" t="e">
        <f>#REF!+#REF!</f>
        <v>#REF!</v>
      </c>
      <c r="V47" s="9" t="e">
        <f>ROUND(#REF! / 1.2, 2)</f>
        <v>#REF!</v>
      </c>
      <c r="W47" s="9" t="e">
        <f>ROUND(#REF! / 1.2, 2)</f>
        <v>#REF!</v>
      </c>
      <c r="X47" s="9" t="e">
        <f>ROUND(#REF! / 1.2, 2)</f>
        <v>#REF!</v>
      </c>
      <c r="Y47" s="9" t="e">
        <f>ROUND(#REF! / 1.2, 2)</f>
        <v>#REF!</v>
      </c>
      <c r="Z47" s="9" t="e">
        <f>ROUND(#REF! / 1.2, 2)</f>
        <v>#REF!</v>
      </c>
      <c r="AA47" s="9" t="e">
        <f>Y47+Z47</f>
        <v>#REF!</v>
      </c>
      <c r="AD47" s="4">
        <v>183184744</v>
      </c>
      <c r="AE47" s="4">
        <v>10998819</v>
      </c>
      <c r="AG47" s="4" t="s">
        <v>131</v>
      </c>
      <c r="AH47" s="4" t="s">
        <v>132</v>
      </c>
      <c r="AI47" s="4" t="s">
        <v>69</v>
      </c>
    </row>
    <row r="48" spans="1:35" ht="15.6" x14ac:dyDescent="0.3">
      <c r="A48" s="29"/>
      <c r="B48" s="5" t="s">
        <v>1925</v>
      </c>
      <c r="C48" s="28" t="s">
        <v>1926</v>
      </c>
      <c r="D48" s="28" t="s">
        <v>1927</v>
      </c>
      <c r="E48" s="30"/>
      <c r="F48" s="30"/>
      <c r="G48" s="30"/>
      <c r="H48" s="31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V48" s="9" t="e">
        <f>ROUND(ROUND(#REF!, 2)/1.2, 2)</f>
        <v>#REF!</v>
      </c>
      <c r="Y48" s="9" t="e">
        <f>ROUND(#REF! / 1.2, 2)</f>
        <v>#REF!</v>
      </c>
      <c r="AD48" s="4" t="s">
        <v>177</v>
      </c>
      <c r="AE48" s="4" t="s">
        <v>178</v>
      </c>
      <c r="AF48" s="4" t="s">
        <v>137</v>
      </c>
    </row>
    <row r="49" spans="1:35" ht="31.2" x14ac:dyDescent="0.3">
      <c r="A49" s="29"/>
      <c r="B49" s="5" t="s">
        <v>1928</v>
      </c>
      <c r="C49" s="28" t="s">
        <v>1929</v>
      </c>
      <c r="D49" s="30"/>
      <c r="E49" s="30"/>
      <c r="F49" s="30"/>
      <c r="G49" s="30"/>
      <c r="H49" s="3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V49" s="9" t="e">
        <f>ROUND(ROUND(#REF!, 2)/1.2, 2)</f>
        <v>#REF!</v>
      </c>
      <c r="Y49" s="9" t="e">
        <f>ROUND(#REF! / 1.2, 2)</f>
        <v>#REF!</v>
      </c>
      <c r="AD49" s="4" t="s">
        <v>179</v>
      </c>
      <c r="AE49" s="4" t="s">
        <v>180</v>
      </c>
      <c r="AF49" s="4" t="s">
        <v>143</v>
      </c>
    </row>
    <row r="50" spans="1:35" ht="15.6" x14ac:dyDescent="0.3">
      <c r="A50" s="29"/>
      <c r="B50" s="5" t="s">
        <v>1930</v>
      </c>
      <c r="C50" s="28" t="s">
        <v>1931</v>
      </c>
      <c r="D50" s="30"/>
      <c r="E50" s="30"/>
      <c r="F50" s="30"/>
      <c r="G50" s="30"/>
      <c r="H50" s="31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V50" s="9" t="e">
        <f>ROUND(ROUND(#REF!, 2)/1.2, 2)</f>
        <v>#REF!</v>
      </c>
      <c r="Y50" s="9" t="e">
        <f>ROUND(#REF! / 1.2, 2)</f>
        <v>#REF!</v>
      </c>
      <c r="AD50" s="4" t="s">
        <v>181</v>
      </c>
      <c r="AE50" s="4" t="s">
        <v>182</v>
      </c>
      <c r="AF50" s="4" t="s">
        <v>149</v>
      </c>
    </row>
    <row r="51" spans="1:35" ht="15.6" x14ac:dyDescent="0.3">
      <c r="A51" s="29"/>
      <c r="B51" s="5" t="s">
        <v>1932</v>
      </c>
      <c r="C51" s="28" t="s">
        <v>1933</v>
      </c>
      <c r="D51" s="30"/>
      <c r="E51" s="30"/>
      <c r="F51" s="30"/>
      <c r="G51" s="30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V51" s="9" t="e">
        <f>ROUND(ROUND(#REF!, 2)/1.2, 2)</f>
        <v>#REF!</v>
      </c>
      <c r="Y51" s="9" t="e">
        <f>ROUND(#REF! / 1.2, 2)</f>
        <v>#REF!</v>
      </c>
      <c r="AD51" s="4" t="s">
        <v>183</v>
      </c>
      <c r="AE51" s="4" t="s">
        <v>184</v>
      </c>
      <c r="AF51" s="4" t="s">
        <v>126</v>
      </c>
    </row>
    <row r="52" spans="1:35" ht="18" x14ac:dyDescent="0.3">
      <c r="U52" s="14" t="e">
        <f>#REF!+#REF!</f>
        <v>#REF!</v>
      </c>
      <c r="V52" s="9" t="e">
        <f>ROUND(#REF! / 1.2, 2)</f>
        <v>#REF!</v>
      </c>
      <c r="W52" s="9" t="e">
        <f>ROUND(#REF! / 1.2, 2)</f>
        <v>#REF!</v>
      </c>
      <c r="X52" s="9" t="e">
        <f>ROUND(#REF! / 1.2, 2)</f>
        <v>#REF!</v>
      </c>
      <c r="Y52" s="9" t="e">
        <f>ROUND(#REF! / 1.2, 2)</f>
        <v>#REF!</v>
      </c>
      <c r="Z52" s="9" t="e">
        <f>ROUND(#REF! / 1.2, 2)</f>
        <v>#REF!</v>
      </c>
      <c r="AA52" s="9" t="e">
        <f>Y52+Z52</f>
        <v>#REF!</v>
      </c>
      <c r="AD52" s="4">
        <v>183184745</v>
      </c>
      <c r="AE52" s="4">
        <v>10998817</v>
      </c>
      <c r="AG52" s="4" t="s">
        <v>131</v>
      </c>
      <c r="AH52" s="4" t="s">
        <v>132</v>
      </c>
      <c r="AI52" s="4" t="s">
        <v>69</v>
      </c>
    </row>
    <row r="53" spans="1:35" ht="15.6" x14ac:dyDescent="0.3">
      <c r="V53" s="9" t="e">
        <f>ROUND(ROUND(#REF!, 2)/1.2, 2)</f>
        <v>#REF!</v>
      </c>
      <c r="Y53" s="9" t="e">
        <f>ROUND(#REF! / 1.2, 2)</f>
        <v>#REF!</v>
      </c>
      <c r="AD53" s="4" t="s">
        <v>185</v>
      </c>
      <c r="AE53" s="4" t="s">
        <v>186</v>
      </c>
      <c r="AF53" s="4" t="s">
        <v>187</v>
      </c>
    </row>
    <row r="54" spans="1:35" ht="15.6" x14ac:dyDescent="0.3">
      <c r="V54" s="9" t="e">
        <f>ROUND(ROUND(#REF!, 2)/1.2, 2)</f>
        <v>#REF!</v>
      </c>
      <c r="Y54" s="9" t="e">
        <f>ROUND(#REF! / 1.2, 2)</f>
        <v>#REF!</v>
      </c>
      <c r="AD54" s="4" t="s">
        <v>188</v>
      </c>
      <c r="AE54" s="4" t="s">
        <v>189</v>
      </c>
      <c r="AF54" s="4" t="s">
        <v>82</v>
      </c>
    </row>
    <row r="55" spans="1:35" ht="15.6" x14ac:dyDescent="0.3">
      <c r="V55" s="9" t="e">
        <f>ROUND(ROUND(#REF!, 2)/1.2, 2)</f>
        <v>#REF!</v>
      </c>
      <c r="Y55" s="9" t="e">
        <f>ROUND(#REF! / 1.2, 2)</f>
        <v>#REF!</v>
      </c>
      <c r="AD55" s="4" t="s">
        <v>190</v>
      </c>
      <c r="AE55" s="4" t="s">
        <v>191</v>
      </c>
      <c r="AF55" s="4" t="s">
        <v>93</v>
      </c>
    </row>
    <row r="56" spans="1:35" ht="15.6" x14ac:dyDescent="0.3">
      <c r="V56" s="9" t="e">
        <f>ROUND(ROUND(#REF!, 2)/1.2, 2)</f>
        <v>#REF!</v>
      </c>
      <c r="Y56" s="9" t="e">
        <f>ROUND(#REF! / 1.2, 2)</f>
        <v>#REF!</v>
      </c>
      <c r="AD56" s="4" t="s">
        <v>192</v>
      </c>
      <c r="AE56" s="4" t="s">
        <v>193</v>
      </c>
      <c r="AF56" s="4" t="s">
        <v>98</v>
      </c>
    </row>
    <row r="57" spans="1:35" ht="15.6" x14ac:dyDescent="0.3">
      <c r="V57" s="9" t="e">
        <f>ROUND(ROUND(#REF!, 2)/1.2, 2)</f>
        <v>#REF!</v>
      </c>
      <c r="Y57" s="9" t="e">
        <f>ROUND(#REF! / 1.2, 2)</f>
        <v>#REF!</v>
      </c>
      <c r="AD57" s="4" t="s">
        <v>194</v>
      </c>
      <c r="AE57" s="4" t="s">
        <v>195</v>
      </c>
      <c r="AF57" s="4" t="s">
        <v>137</v>
      </c>
    </row>
    <row r="58" spans="1:35" ht="18" x14ac:dyDescent="0.3">
      <c r="U58" s="14" t="e">
        <f>#REF!+#REF!</f>
        <v>#REF!</v>
      </c>
      <c r="V58" s="9" t="e">
        <f>ROUND(#REF! / 1.2, 2)</f>
        <v>#REF!</v>
      </c>
      <c r="W58" s="9" t="e">
        <f>ROUND(#REF! / 1.2, 2)</f>
        <v>#REF!</v>
      </c>
      <c r="X58" s="9" t="e">
        <f>ROUND(#REF! / 1.2, 2)</f>
        <v>#REF!</v>
      </c>
      <c r="Y58" s="9" t="e">
        <f>ROUND(#REF! / 1.2, 2)</f>
        <v>#REF!</v>
      </c>
      <c r="Z58" s="9" t="e">
        <f>ROUND(#REF! / 1.2, 2)</f>
        <v>#REF!</v>
      </c>
      <c r="AA58" s="9" t="e">
        <f>Y58+Z58</f>
        <v>#REF!</v>
      </c>
      <c r="AD58" s="4">
        <v>183184307</v>
      </c>
      <c r="AE58" s="4">
        <v>10998816</v>
      </c>
      <c r="AG58" s="4" t="s">
        <v>196</v>
      </c>
      <c r="AH58" s="4" t="s">
        <v>197</v>
      </c>
      <c r="AI58" s="4" t="s">
        <v>69</v>
      </c>
    </row>
    <row r="59" spans="1:35" ht="15.6" x14ac:dyDescent="0.3">
      <c r="V59" s="9" t="e">
        <f>ROUND(ROUND(#REF!, 2)/1.2, 2)</f>
        <v>#REF!</v>
      </c>
      <c r="Y59" s="9" t="e">
        <f>ROUND(#REF! / 1.2, 2)</f>
        <v>#REF!</v>
      </c>
      <c r="AD59" s="4" t="s">
        <v>198</v>
      </c>
      <c r="AE59" s="4" t="s">
        <v>199</v>
      </c>
      <c r="AF59" s="4" t="s">
        <v>200</v>
      </c>
    </row>
    <row r="60" spans="1:35" ht="15.6" x14ac:dyDescent="0.3">
      <c r="V60" s="9" t="e">
        <f>ROUND(ROUND(#REF!, 2)/1.2, 2)</f>
        <v>#REF!</v>
      </c>
      <c r="Y60" s="9" t="e">
        <f>ROUND(#REF! / 1.2, 2)</f>
        <v>#REF!</v>
      </c>
      <c r="AD60" s="4" t="s">
        <v>201</v>
      </c>
      <c r="AE60" s="4" t="s">
        <v>202</v>
      </c>
      <c r="AF60" s="4" t="s">
        <v>203</v>
      </c>
    </row>
    <row r="61" spans="1:35" ht="15.6" x14ac:dyDescent="0.3">
      <c r="V61" s="9" t="e">
        <f>ROUND(ROUND(#REF!, 2)/1.2, 2)</f>
        <v>#REF!</v>
      </c>
      <c r="Y61" s="9" t="e">
        <f>ROUND(#REF! / 1.2, 2)</f>
        <v>#REF!</v>
      </c>
      <c r="AD61" s="4" t="s">
        <v>204</v>
      </c>
      <c r="AE61" s="4" t="s">
        <v>205</v>
      </c>
      <c r="AF61" s="4" t="s">
        <v>206</v>
      </c>
    </row>
    <row r="62" spans="1:35" ht="15.6" x14ac:dyDescent="0.3">
      <c r="V62" s="9" t="e">
        <f>ROUND(ROUND(#REF!, 2)/1.2, 2)</f>
        <v>#REF!</v>
      </c>
      <c r="Y62" s="9" t="e">
        <f>ROUND(#REF! / 1.2, 2)</f>
        <v>#REF!</v>
      </c>
      <c r="AD62" s="4" t="s">
        <v>207</v>
      </c>
      <c r="AE62" s="4" t="s">
        <v>208</v>
      </c>
      <c r="AF62" s="4" t="s">
        <v>209</v>
      </c>
    </row>
    <row r="63" spans="1:35" ht="18" x14ac:dyDescent="0.3">
      <c r="U63" s="14" t="e">
        <f>#REF!+#REF!</f>
        <v>#REF!</v>
      </c>
      <c r="V63" s="9" t="e">
        <f>ROUND(#REF! / 1.2, 2)</f>
        <v>#REF!</v>
      </c>
      <c r="W63" s="9" t="e">
        <f>ROUND(#REF! / 1.2, 2)</f>
        <v>#REF!</v>
      </c>
      <c r="X63" s="9" t="e">
        <f>ROUND(#REF! / 1.2, 2)</f>
        <v>#REF!</v>
      </c>
      <c r="Y63" s="9" t="e">
        <f>ROUND(#REF! / 1.2, 2)</f>
        <v>#REF!</v>
      </c>
      <c r="Z63" s="9" t="e">
        <f>ROUND(#REF! / 1.2, 2)</f>
        <v>#REF!</v>
      </c>
      <c r="AA63" s="9" t="e">
        <f>Y63+Z63</f>
        <v>#REF!</v>
      </c>
      <c r="AD63" s="4">
        <v>183184309</v>
      </c>
      <c r="AE63" s="4">
        <v>10938571</v>
      </c>
      <c r="AG63" s="4" t="s">
        <v>210</v>
      </c>
      <c r="AH63" s="4" t="s">
        <v>211</v>
      </c>
      <c r="AI63" s="4" t="s">
        <v>69</v>
      </c>
    </row>
    <row r="64" spans="1:35" ht="15.6" x14ac:dyDescent="0.3">
      <c r="V64" s="9" t="e">
        <f>ROUND(ROUND(#REF!, 2)/1.2, 2)</f>
        <v>#REF!</v>
      </c>
      <c r="Y64" s="9" t="e">
        <f>ROUND(#REF! / 1.2, 2)</f>
        <v>#REF!</v>
      </c>
      <c r="AD64" s="4" t="s">
        <v>212</v>
      </c>
      <c r="AE64" s="4" t="s">
        <v>213</v>
      </c>
      <c r="AF64" s="4" t="s">
        <v>214</v>
      </c>
    </row>
    <row r="65" spans="21:35" ht="15.6" x14ac:dyDescent="0.3">
      <c r="V65" s="9" t="e">
        <f>ROUND(ROUND(#REF!, 2)/1.2, 2)</f>
        <v>#REF!</v>
      </c>
      <c r="Y65" s="9" t="e">
        <f>ROUND(#REF! / 1.2, 2)</f>
        <v>#REF!</v>
      </c>
      <c r="AD65" s="4" t="s">
        <v>215</v>
      </c>
      <c r="AE65" s="4" t="s">
        <v>216</v>
      </c>
      <c r="AF65" s="4" t="s">
        <v>217</v>
      </c>
    </row>
    <row r="66" spans="21:35" ht="15.6" x14ac:dyDescent="0.3">
      <c r="V66" s="9" t="e">
        <f>ROUND(ROUND(#REF!, 2)/1.2, 2)</f>
        <v>#REF!</v>
      </c>
      <c r="Y66" s="9" t="e">
        <f>ROUND(#REF! / 1.2, 2)</f>
        <v>#REF!</v>
      </c>
      <c r="AD66" s="4" t="s">
        <v>218</v>
      </c>
      <c r="AE66" s="4" t="s">
        <v>219</v>
      </c>
      <c r="AF66" s="4" t="s">
        <v>220</v>
      </c>
    </row>
    <row r="67" spans="21:35" ht="15.6" x14ac:dyDescent="0.3">
      <c r="V67" s="9" t="e">
        <f>ROUND(ROUND(#REF!, 2)/1.2, 2)</f>
        <v>#REF!</v>
      </c>
      <c r="Y67" s="9" t="e">
        <f>ROUND(#REF! / 1.2, 2)</f>
        <v>#REF!</v>
      </c>
      <c r="AD67" s="4" t="s">
        <v>221</v>
      </c>
      <c r="AE67" s="4" t="s">
        <v>222</v>
      </c>
      <c r="AF67" s="4" t="s">
        <v>223</v>
      </c>
    </row>
    <row r="68" spans="21:35" ht="15.6" x14ac:dyDescent="0.3">
      <c r="V68" s="9" t="e">
        <f>ROUND(ROUND(#REF!, 2)/1.2, 2)</f>
        <v>#REF!</v>
      </c>
      <c r="Y68" s="9" t="e">
        <f>ROUND(#REF! / 1.2, 2)</f>
        <v>#REF!</v>
      </c>
      <c r="AD68" s="4" t="s">
        <v>224</v>
      </c>
      <c r="AE68" s="4" t="s">
        <v>225</v>
      </c>
      <c r="AF68" s="4" t="s">
        <v>226</v>
      </c>
    </row>
    <row r="69" spans="21:35" ht="18" x14ac:dyDescent="0.3">
      <c r="U69" s="14" t="e">
        <f>#REF!+#REF!</f>
        <v>#REF!</v>
      </c>
      <c r="V69" s="9" t="e">
        <f>ROUND(#REF! / 1.2, 2)</f>
        <v>#REF!</v>
      </c>
      <c r="W69" s="9" t="e">
        <f>ROUND(#REF! / 1.2, 2)</f>
        <v>#REF!</v>
      </c>
      <c r="X69" s="9" t="e">
        <f>ROUND(#REF! / 1.2, 2)</f>
        <v>#REF!</v>
      </c>
      <c r="Y69" s="9" t="e">
        <f>ROUND(#REF! / 1.2, 2)</f>
        <v>#REF!</v>
      </c>
      <c r="Z69" s="9" t="e">
        <f>ROUND(#REF! / 1.2, 2)</f>
        <v>#REF!</v>
      </c>
      <c r="AA69" s="9" t="e">
        <f>Y69+Z69</f>
        <v>#REF!</v>
      </c>
      <c r="AD69" s="4">
        <v>183184746</v>
      </c>
      <c r="AE69" s="4">
        <v>10959726</v>
      </c>
      <c r="AG69" s="4" t="s">
        <v>210</v>
      </c>
      <c r="AH69" s="4" t="s">
        <v>211</v>
      </c>
      <c r="AI69" s="4" t="s">
        <v>69</v>
      </c>
    </row>
    <row r="70" spans="21:35" ht="15.6" x14ac:dyDescent="0.3">
      <c r="V70" s="9" t="e">
        <f>ROUND(ROUND(#REF!, 2)/1.2, 2)</f>
        <v>#REF!</v>
      </c>
      <c r="Y70" s="9" t="e">
        <f>ROUND(#REF! / 1.2, 2)</f>
        <v>#REF!</v>
      </c>
      <c r="AD70" s="4" t="s">
        <v>227</v>
      </c>
      <c r="AE70" s="4" t="s">
        <v>228</v>
      </c>
      <c r="AF70" s="4" t="s">
        <v>226</v>
      </c>
    </row>
    <row r="71" spans="21:35" ht="15.6" x14ac:dyDescent="0.3">
      <c r="V71" s="9" t="e">
        <f>ROUND(ROUND(#REF!, 2)/1.2, 2)</f>
        <v>#REF!</v>
      </c>
      <c r="Y71" s="9" t="e">
        <f>ROUND(#REF! / 1.2, 2)</f>
        <v>#REF!</v>
      </c>
      <c r="AD71" s="4" t="s">
        <v>229</v>
      </c>
      <c r="AE71" s="4" t="s">
        <v>230</v>
      </c>
      <c r="AF71" s="4" t="s">
        <v>223</v>
      </c>
    </row>
    <row r="72" spans="21:35" ht="15.6" x14ac:dyDescent="0.3">
      <c r="V72" s="9" t="e">
        <f>ROUND(ROUND(#REF!, 2)/1.2, 2)</f>
        <v>#REF!</v>
      </c>
      <c r="Y72" s="9" t="e">
        <f>ROUND(#REF! / 1.2, 2)</f>
        <v>#REF!</v>
      </c>
      <c r="AD72" s="4" t="s">
        <v>231</v>
      </c>
      <c r="AE72" s="4" t="s">
        <v>232</v>
      </c>
      <c r="AF72" s="4" t="s">
        <v>220</v>
      </c>
    </row>
    <row r="73" spans="21:35" ht="15.6" x14ac:dyDescent="0.3">
      <c r="V73" s="9" t="e">
        <f>ROUND(ROUND(#REF!, 2)/1.2, 2)</f>
        <v>#REF!</v>
      </c>
      <c r="Y73" s="9" t="e">
        <f>ROUND(#REF! / 1.2, 2)</f>
        <v>#REF!</v>
      </c>
      <c r="AD73" s="4" t="s">
        <v>233</v>
      </c>
      <c r="AE73" s="4" t="s">
        <v>234</v>
      </c>
      <c r="AF73" s="4" t="s">
        <v>217</v>
      </c>
    </row>
    <row r="74" spans="21:35" ht="15.6" x14ac:dyDescent="0.3">
      <c r="V74" s="9" t="e">
        <f>ROUND(ROUND(#REF!, 2)/1.2, 2)</f>
        <v>#REF!</v>
      </c>
      <c r="Y74" s="9" t="e">
        <f>ROUND(#REF! / 1.2, 2)</f>
        <v>#REF!</v>
      </c>
      <c r="AD74" s="4" t="s">
        <v>235</v>
      </c>
      <c r="AE74" s="4" t="s">
        <v>236</v>
      </c>
      <c r="AF74" s="4" t="s">
        <v>214</v>
      </c>
    </row>
    <row r="75" spans="21:35" ht="17.100000000000001" customHeight="1" x14ac:dyDescent="0.3">
      <c r="U75" s="6" t="e">
        <f t="shared" ref="U75:U78" si="5">SUM(U76)</f>
        <v>#REF!</v>
      </c>
      <c r="Y75" s="9" t="e">
        <f t="shared" ref="Y75:AA78" si="6">SUM(Y76)</f>
        <v>#REF!</v>
      </c>
      <c r="Z75" s="9" t="e">
        <f t="shared" si="6"/>
        <v>#REF!</v>
      </c>
      <c r="AA75" s="9" t="e">
        <f t="shared" si="6"/>
        <v>#REF!</v>
      </c>
      <c r="AD75" s="4">
        <v>183184310</v>
      </c>
      <c r="AE75" s="4">
        <v>10961117</v>
      </c>
    </row>
    <row r="76" spans="21:35" ht="17.100000000000001" customHeight="1" x14ac:dyDescent="0.3">
      <c r="U76" s="6" t="e">
        <f t="shared" si="5"/>
        <v>#REF!</v>
      </c>
      <c r="Y76" s="9" t="e">
        <f t="shared" si="6"/>
        <v>#REF!</v>
      </c>
      <c r="Z76" s="9" t="e">
        <f t="shared" si="6"/>
        <v>#REF!</v>
      </c>
      <c r="AA76" s="9" t="e">
        <f t="shared" si="6"/>
        <v>#REF!</v>
      </c>
      <c r="AD76" s="4">
        <v>183184311</v>
      </c>
      <c r="AE76" s="4">
        <v>10961118</v>
      </c>
    </row>
    <row r="77" spans="21:35" ht="17.100000000000001" customHeight="1" x14ac:dyDescent="0.3">
      <c r="U77" s="6" t="e">
        <f t="shared" si="5"/>
        <v>#REF!</v>
      </c>
      <c r="Y77" s="9" t="e">
        <f t="shared" si="6"/>
        <v>#REF!</v>
      </c>
      <c r="Z77" s="9" t="e">
        <f t="shared" si="6"/>
        <v>#REF!</v>
      </c>
      <c r="AA77" s="9" t="e">
        <f t="shared" si="6"/>
        <v>#REF!</v>
      </c>
      <c r="AD77" s="4">
        <v>183184312</v>
      </c>
      <c r="AE77" s="4">
        <v>10961122</v>
      </c>
    </row>
    <row r="78" spans="21:35" ht="17.100000000000001" customHeight="1" x14ac:dyDescent="0.3">
      <c r="U78" s="6" t="e">
        <f t="shared" si="5"/>
        <v>#REF!</v>
      </c>
      <c r="Y78" s="9" t="e">
        <f t="shared" si="6"/>
        <v>#REF!</v>
      </c>
      <c r="Z78" s="9" t="e">
        <f t="shared" si="6"/>
        <v>#REF!</v>
      </c>
      <c r="AA78" s="9" t="e">
        <f t="shared" si="6"/>
        <v>#REF!</v>
      </c>
      <c r="AD78" s="4">
        <v>183184313</v>
      </c>
      <c r="AE78" s="4">
        <v>10961120</v>
      </c>
    </row>
    <row r="79" spans="21:35" ht="18" x14ac:dyDescent="0.3">
      <c r="U79" s="14" t="e">
        <f>#REF!+#REF!</f>
        <v>#REF!</v>
      </c>
      <c r="V79" s="9" t="e">
        <f>ROUND(#REF! / 1.2, 2)</f>
        <v>#REF!</v>
      </c>
      <c r="W79" s="9" t="e">
        <f>ROUND(#REF! / 1.2, 2)</f>
        <v>#REF!</v>
      </c>
      <c r="X79" s="9" t="e">
        <f>ROUND(#REF! / 1.2, 2)</f>
        <v>#REF!</v>
      </c>
      <c r="Y79" s="9" t="e">
        <f>ROUND(#REF! / 1.2, 2)</f>
        <v>#REF!</v>
      </c>
      <c r="Z79" s="9" t="e">
        <f>ROUND(#REF! / 1.2, 2)</f>
        <v>#REF!</v>
      </c>
      <c r="AA79" s="9" t="e">
        <f>Y79+Z79</f>
        <v>#REF!</v>
      </c>
      <c r="AD79" s="4">
        <v>183184315</v>
      </c>
      <c r="AE79" s="4">
        <v>10961121</v>
      </c>
      <c r="AG79" s="4" t="s">
        <v>237</v>
      </c>
      <c r="AH79" s="4" t="s">
        <v>238</v>
      </c>
      <c r="AI79" s="4" t="s">
        <v>239</v>
      </c>
    </row>
    <row r="80" spans="21:35" ht="15.6" x14ac:dyDescent="0.3">
      <c r="V80" s="9" t="e">
        <f>ROUND(ROUND(#REF!, 2)/1.2, 2)</f>
        <v>#REF!</v>
      </c>
      <c r="Y80" s="9" t="e">
        <f>ROUND(#REF! / 1.2, 2)</f>
        <v>#REF!</v>
      </c>
      <c r="AD80" s="4" t="s">
        <v>240</v>
      </c>
      <c r="AE80" s="4" t="s">
        <v>241</v>
      </c>
      <c r="AF80" s="4" t="s">
        <v>242</v>
      </c>
    </row>
    <row r="81" spans="21:35" ht="15.6" x14ac:dyDescent="0.3">
      <c r="V81" s="9" t="e">
        <f>ROUND(ROUND(#REF!, 2)/1.2, 2)</f>
        <v>#REF!</v>
      </c>
      <c r="Y81" s="9" t="e">
        <f>ROUND(#REF! / 1.2, 2)</f>
        <v>#REF!</v>
      </c>
      <c r="AD81" s="4" t="s">
        <v>243</v>
      </c>
      <c r="AE81" s="4" t="s">
        <v>244</v>
      </c>
      <c r="AF81" s="4" t="s">
        <v>245</v>
      </c>
    </row>
    <row r="82" spans="21:35" ht="17.100000000000001" customHeight="1" x14ac:dyDescent="0.3">
      <c r="U82" s="6" t="e">
        <f>SUM(U83,U745)</f>
        <v>#REF!</v>
      </c>
      <c r="Y82" s="9" t="e">
        <f>SUM(Y83,Y745)</f>
        <v>#REF!</v>
      </c>
      <c r="Z82" s="9" t="e">
        <f>SUM(Z83,Z745)</f>
        <v>#REF!</v>
      </c>
      <c r="AA82" s="9" t="e">
        <f>SUM(AA83,AA745)</f>
        <v>#REF!</v>
      </c>
      <c r="AD82" s="4">
        <v>183184316</v>
      </c>
      <c r="AE82" s="4">
        <v>10865136</v>
      </c>
    </row>
    <row r="83" spans="21:35" ht="17.100000000000001" customHeight="1" x14ac:dyDescent="0.3">
      <c r="U83" s="6" t="e">
        <f>SUM(U84,U585,U725)</f>
        <v>#REF!</v>
      </c>
      <c r="Y83" s="9" t="e">
        <f>SUM(Y84,Y585,Y725)</f>
        <v>#REF!</v>
      </c>
      <c r="Z83" s="9" t="e">
        <f>SUM(Z84,Z585,Z725)</f>
        <v>#REF!</v>
      </c>
      <c r="AA83" s="9" t="e">
        <f>SUM(AA84,AA585,AA725)</f>
        <v>#REF!</v>
      </c>
      <c r="AD83" s="4">
        <v>183184317</v>
      </c>
      <c r="AE83" s="4">
        <v>10889603</v>
      </c>
    </row>
    <row r="84" spans="21:35" ht="17.100000000000001" customHeight="1" x14ac:dyDescent="0.3">
      <c r="U84" s="6" t="e">
        <f>SUM(U85,U305,U378,U484,U582)</f>
        <v>#REF!</v>
      </c>
      <c r="Y84" s="9" t="e">
        <f>SUM(Y85,Y305,Y378,Y484,Y582)</f>
        <v>#REF!</v>
      </c>
      <c r="Z84" s="9" t="e">
        <f>SUM(Z85,Z305,Z378,Z484,Z582)</f>
        <v>#REF!</v>
      </c>
      <c r="AA84" s="9" t="e">
        <f>SUM(AA85,AA305,AA378,AA484,AA582)</f>
        <v>#REF!</v>
      </c>
      <c r="AD84" s="4">
        <v>183184318</v>
      </c>
      <c r="AE84" s="4">
        <v>10889599</v>
      </c>
    </row>
    <row r="85" spans="21:35" ht="17.100000000000001" customHeight="1" x14ac:dyDescent="0.3">
      <c r="U85" s="6" t="e">
        <f>SUM(U86,U158,U250,U294)</f>
        <v>#REF!</v>
      </c>
      <c r="Y85" s="9" t="e">
        <f>SUM(Y86,Y158,Y250,Y294)</f>
        <v>#REF!</v>
      </c>
      <c r="Z85" s="9" t="e">
        <f>SUM(Z86,Z158,Z250,Z294)</f>
        <v>#REF!</v>
      </c>
      <c r="AA85" s="9" t="e">
        <f>SUM(AA86,AA158,AA250,AA294)</f>
        <v>#REF!</v>
      </c>
      <c r="AD85" s="4">
        <v>183184319</v>
      </c>
      <c r="AE85" s="4">
        <v>10917458</v>
      </c>
    </row>
    <row r="86" spans="21:35" ht="17.100000000000001" customHeight="1" x14ac:dyDescent="0.3">
      <c r="U86" s="6" t="e">
        <f>SUM(U87,U122,U137,U155)</f>
        <v>#REF!</v>
      </c>
      <c r="Y86" s="9" t="e">
        <f>SUM(Y87,Y122,Y137,Y155)</f>
        <v>#REF!</v>
      </c>
      <c r="Z86" s="9" t="e">
        <f>SUM(Z87,Z122,Z137,Z155)</f>
        <v>#REF!</v>
      </c>
      <c r="AA86" s="9" t="e">
        <f>SUM(AA87,AA122,AA137,AA155)</f>
        <v>#REF!</v>
      </c>
      <c r="AD86" s="4">
        <v>183184320</v>
      </c>
      <c r="AE86" s="4">
        <v>10920623</v>
      </c>
    </row>
    <row r="87" spans="21:35" ht="17.100000000000001" customHeight="1" x14ac:dyDescent="0.3">
      <c r="U87" s="6" t="e">
        <f>SUM(U88,U90,U93,U99,U104,U110,U116)</f>
        <v>#REF!</v>
      </c>
      <c r="Y87" s="9" t="e">
        <f>SUM(Y88,Y90,Y93,Y99,Y104,Y110,Y116)</f>
        <v>#REF!</v>
      </c>
      <c r="Z87" s="9" t="e">
        <f>SUM(Z88,Z90,Z93,Z99,Z104,Z110,Z116)</f>
        <v>#REF!</v>
      </c>
      <c r="AA87" s="9" t="e">
        <f>SUM(AA88,AA90,AA93,AA99,AA104,AA110,AA116)</f>
        <v>#REF!</v>
      </c>
      <c r="AD87" s="4">
        <v>183184321</v>
      </c>
      <c r="AE87" s="4">
        <v>10920622</v>
      </c>
    </row>
    <row r="88" spans="21:35" ht="18" x14ac:dyDescent="0.3">
      <c r="U88" s="14" t="e">
        <f>#REF!+#REF!</f>
        <v>#REF!</v>
      </c>
      <c r="V88" s="9" t="e">
        <f>ROUND(#REF! / 1.2, 2)</f>
        <v>#REF!</v>
      </c>
      <c r="W88" s="9" t="e">
        <f>ROUND(#REF! / 1.2, 2)</f>
        <v>#REF!</v>
      </c>
      <c r="X88" s="9" t="e">
        <f>ROUND(#REF! / 1.2, 2)</f>
        <v>#REF!</v>
      </c>
      <c r="Y88" s="9" t="e">
        <f>ROUND(#REF! / 1.2, 2)</f>
        <v>#REF!</v>
      </c>
      <c r="Z88" s="9" t="e">
        <f>ROUND(#REF! / 1.2, 2)</f>
        <v>#REF!</v>
      </c>
      <c r="AA88" s="9" t="e">
        <f>Y88+Z88</f>
        <v>#REF!</v>
      </c>
      <c r="AD88" s="4">
        <v>183184323</v>
      </c>
      <c r="AE88" s="4">
        <v>10921760</v>
      </c>
      <c r="AG88" s="4" t="s">
        <v>246</v>
      </c>
      <c r="AH88" s="4" t="s">
        <v>247</v>
      </c>
      <c r="AI88" s="4" t="s">
        <v>248</v>
      </c>
    </row>
    <row r="89" spans="21:35" ht="15.6" x14ac:dyDescent="0.3">
      <c r="V89" s="9" t="e">
        <f>ROUND(ROUND(#REF!, 2)/1.2, 2)</f>
        <v>#REF!</v>
      </c>
      <c r="Y89" s="9" t="e">
        <f>ROUND(#REF! / 1.2, 2)</f>
        <v>#REF!</v>
      </c>
      <c r="AD89" s="4" t="s">
        <v>249</v>
      </c>
      <c r="AE89" s="4" t="s">
        <v>250</v>
      </c>
      <c r="AF89" s="4" t="s">
        <v>251</v>
      </c>
    </row>
    <row r="90" spans="21:35" ht="18" x14ac:dyDescent="0.3">
      <c r="U90" s="14" t="e">
        <f>#REF!+#REF!</f>
        <v>#REF!</v>
      </c>
      <c r="V90" s="9" t="e">
        <f>ROUND(#REF! / 1.2, 2)</f>
        <v>#REF!</v>
      </c>
      <c r="W90" s="9" t="e">
        <f>ROUND(#REF! / 1.2, 2)</f>
        <v>#REF!</v>
      </c>
      <c r="X90" s="9" t="e">
        <f>ROUND(#REF! / 1.2, 2)</f>
        <v>#REF!</v>
      </c>
      <c r="Y90" s="9" t="e">
        <f>ROUND(#REF! / 1.2, 2)</f>
        <v>#REF!</v>
      </c>
      <c r="Z90" s="9" t="e">
        <f>ROUND(#REF! / 1.2, 2)</f>
        <v>#REF!</v>
      </c>
      <c r="AA90" s="9" t="e">
        <f>Y90+Z90</f>
        <v>#REF!</v>
      </c>
      <c r="AD90" s="4">
        <v>183184325</v>
      </c>
      <c r="AE90" s="4">
        <v>10938555</v>
      </c>
      <c r="AG90" s="4" t="s">
        <v>252</v>
      </c>
      <c r="AH90" s="4" t="s">
        <v>253</v>
      </c>
      <c r="AI90" s="4" t="s">
        <v>248</v>
      </c>
    </row>
    <row r="91" spans="21:35" ht="15.6" x14ac:dyDescent="0.3">
      <c r="V91" s="9" t="e">
        <f>ROUND(ROUND(#REF!, 2)/1.2, 2)</f>
        <v>#REF!</v>
      </c>
      <c r="Y91" s="9" t="e">
        <f>ROUND(#REF! / 1.2, 2)</f>
        <v>#REF!</v>
      </c>
      <c r="AD91" s="4" t="s">
        <v>254</v>
      </c>
      <c r="AE91" s="4" t="s">
        <v>255</v>
      </c>
      <c r="AF91" s="4" t="s">
        <v>256</v>
      </c>
    </row>
    <row r="92" spans="21:35" ht="15.6" x14ac:dyDescent="0.3">
      <c r="V92" s="9" t="e">
        <f>ROUND(ROUND(#REF!, 2)/1.2, 2)</f>
        <v>#REF!</v>
      </c>
      <c r="Y92" s="9" t="e">
        <f>ROUND(#REF! / 1.2, 2)</f>
        <v>#REF!</v>
      </c>
      <c r="AD92" s="4" t="s">
        <v>257</v>
      </c>
      <c r="AE92" s="4" t="s">
        <v>258</v>
      </c>
      <c r="AF92" s="4" t="s">
        <v>259</v>
      </c>
    </row>
    <row r="93" spans="21:35" ht="18" x14ac:dyDescent="0.3">
      <c r="U93" s="14" t="e">
        <f>#REF!+#REF!</f>
        <v>#REF!</v>
      </c>
      <c r="V93" s="9" t="e">
        <f>ROUND(#REF! / 1.2, 2)</f>
        <v>#REF!</v>
      </c>
      <c r="W93" s="9" t="e">
        <f>ROUND(#REF! / 1.2, 2)</f>
        <v>#REF!</v>
      </c>
      <c r="X93" s="9" t="e">
        <f>ROUND(#REF! / 1.2, 2)</f>
        <v>#REF!</v>
      </c>
      <c r="Y93" s="9" t="e">
        <f>ROUND(#REF! / 1.2, 2)</f>
        <v>#REF!</v>
      </c>
      <c r="Z93" s="9" t="e">
        <f>ROUND(#REF! / 1.2, 2)</f>
        <v>#REF!</v>
      </c>
      <c r="AA93" s="9" t="e">
        <f>Y93+Z93</f>
        <v>#REF!</v>
      </c>
      <c r="AD93" s="4">
        <v>183184327</v>
      </c>
      <c r="AE93" s="4">
        <v>10920626</v>
      </c>
      <c r="AG93" s="4" t="s">
        <v>260</v>
      </c>
      <c r="AH93" s="4" t="s">
        <v>261</v>
      </c>
      <c r="AI93" s="4" t="s">
        <v>248</v>
      </c>
    </row>
    <row r="94" spans="21:35" ht="15.6" x14ac:dyDescent="0.3">
      <c r="V94" s="9" t="e">
        <f>ROUND(ROUND(#REF!, 2)/1.2, 2)</f>
        <v>#REF!</v>
      </c>
      <c r="Y94" s="9" t="e">
        <f>ROUND(#REF! / 1.2, 2)</f>
        <v>#REF!</v>
      </c>
      <c r="AD94" s="4" t="s">
        <v>262</v>
      </c>
      <c r="AE94" s="4" t="s">
        <v>263</v>
      </c>
      <c r="AF94" s="4" t="s">
        <v>264</v>
      </c>
    </row>
    <row r="95" spans="21:35" ht="15.6" x14ac:dyDescent="0.3">
      <c r="V95" s="9" t="e">
        <f>ROUND(ROUND(#REF!, 2)/1.2, 2)</f>
        <v>#REF!</v>
      </c>
      <c r="Y95" s="9" t="e">
        <f>ROUND(#REF! / 1.2, 2)</f>
        <v>#REF!</v>
      </c>
      <c r="AD95" s="4" t="s">
        <v>265</v>
      </c>
      <c r="AE95" s="4" t="s">
        <v>266</v>
      </c>
      <c r="AF95" s="4" t="s">
        <v>267</v>
      </c>
    </row>
    <row r="96" spans="21:35" ht="15.6" x14ac:dyDescent="0.3">
      <c r="V96" s="9" t="e">
        <f>ROUND(ROUND(#REF!, 2)/1.2, 2)</f>
        <v>#REF!</v>
      </c>
      <c r="Y96" s="9" t="e">
        <f>ROUND(#REF! / 1.2, 2)</f>
        <v>#REF!</v>
      </c>
      <c r="AD96" s="4" t="s">
        <v>268</v>
      </c>
      <c r="AE96" s="4" t="s">
        <v>269</v>
      </c>
      <c r="AF96" s="4" t="s">
        <v>270</v>
      </c>
    </row>
    <row r="97" spans="21:35" ht="15.6" x14ac:dyDescent="0.3">
      <c r="V97" s="9" t="e">
        <f>ROUND(ROUND(#REF!, 2)/1.2, 2)</f>
        <v>#REF!</v>
      </c>
      <c r="Y97" s="9" t="e">
        <f>ROUND(#REF! / 1.2, 2)</f>
        <v>#REF!</v>
      </c>
      <c r="AD97" s="4" t="s">
        <v>271</v>
      </c>
      <c r="AE97" s="4" t="s">
        <v>272</v>
      </c>
      <c r="AF97" s="4" t="s">
        <v>273</v>
      </c>
    </row>
    <row r="98" spans="21:35" ht="15.6" x14ac:dyDescent="0.3">
      <c r="V98" s="9" t="e">
        <f>ROUND(ROUND(#REF!, 2)/1.2, 2)</f>
        <v>#REF!</v>
      </c>
      <c r="Y98" s="9" t="e">
        <f>ROUND(#REF! / 1.2, 2)</f>
        <v>#REF!</v>
      </c>
      <c r="AD98" s="4" t="s">
        <v>274</v>
      </c>
      <c r="AE98" s="4" t="s">
        <v>275</v>
      </c>
      <c r="AF98" s="4" t="s">
        <v>276</v>
      </c>
    </row>
    <row r="99" spans="21:35" ht="18" x14ac:dyDescent="0.3">
      <c r="U99" s="14" t="e">
        <f>#REF!+#REF!</f>
        <v>#REF!</v>
      </c>
      <c r="V99" s="9" t="e">
        <f>ROUND(#REF! / 1.2, 2)</f>
        <v>#REF!</v>
      </c>
      <c r="W99" s="9" t="e">
        <f>ROUND(#REF! / 1.2, 2)</f>
        <v>#REF!</v>
      </c>
      <c r="X99" s="9" t="e">
        <f>ROUND(#REF! / 1.2, 2)</f>
        <v>#REF!</v>
      </c>
      <c r="Y99" s="9" t="e">
        <f>ROUND(#REF! / 1.2, 2)</f>
        <v>#REF!</v>
      </c>
      <c r="Z99" s="9" t="e">
        <f>ROUND(#REF! / 1.2, 2)</f>
        <v>#REF!</v>
      </c>
      <c r="AA99" s="9" t="e">
        <f>Y99+Z99</f>
        <v>#REF!</v>
      </c>
      <c r="AD99" s="4">
        <v>183184328</v>
      </c>
      <c r="AE99" s="4">
        <v>10920627</v>
      </c>
      <c r="AG99" s="4" t="s">
        <v>277</v>
      </c>
      <c r="AH99" s="4" t="s">
        <v>278</v>
      </c>
      <c r="AI99" s="4" t="s">
        <v>248</v>
      </c>
    </row>
    <row r="100" spans="21:35" ht="15.6" x14ac:dyDescent="0.3">
      <c r="V100" s="9" t="e">
        <f>ROUND(ROUND(#REF!, 2)/1.2, 2)</f>
        <v>#REF!</v>
      </c>
      <c r="Y100" s="9" t="e">
        <f>ROUND(#REF! / 1.2, 2)</f>
        <v>#REF!</v>
      </c>
      <c r="AD100" s="4" t="s">
        <v>279</v>
      </c>
      <c r="AE100" s="4" t="s">
        <v>280</v>
      </c>
      <c r="AF100" s="4" t="s">
        <v>273</v>
      </c>
    </row>
    <row r="101" spans="21:35" ht="15.6" x14ac:dyDescent="0.3">
      <c r="V101" s="9" t="e">
        <f>ROUND(ROUND(#REF!, 2)/1.2, 2)</f>
        <v>#REF!</v>
      </c>
      <c r="Y101" s="9" t="e">
        <f>ROUND(#REF! / 1.2, 2)</f>
        <v>#REF!</v>
      </c>
      <c r="AD101" s="4" t="s">
        <v>281</v>
      </c>
      <c r="AE101" s="4" t="s">
        <v>282</v>
      </c>
      <c r="AF101" s="4" t="s">
        <v>264</v>
      </c>
    </row>
    <row r="102" spans="21:35" ht="15.6" x14ac:dyDescent="0.3">
      <c r="V102" s="9" t="e">
        <f>ROUND(ROUND(#REF!, 2)/1.2, 2)</f>
        <v>#REF!</v>
      </c>
      <c r="Y102" s="9" t="e">
        <f>ROUND(#REF! / 1.2, 2)</f>
        <v>#REF!</v>
      </c>
      <c r="AD102" s="4" t="s">
        <v>283</v>
      </c>
      <c r="AE102" s="4" t="s">
        <v>284</v>
      </c>
      <c r="AF102" s="4" t="s">
        <v>270</v>
      </c>
    </row>
    <row r="103" spans="21:35" ht="15.6" x14ac:dyDescent="0.3">
      <c r="V103" s="9" t="e">
        <f>ROUND(ROUND(#REF!, 2)/1.2, 2)</f>
        <v>#REF!</v>
      </c>
      <c r="Y103" s="9" t="e">
        <f>ROUND(#REF! / 1.2, 2)</f>
        <v>#REF!</v>
      </c>
      <c r="AD103" s="4" t="s">
        <v>285</v>
      </c>
      <c r="AE103" s="4" t="s">
        <v>286</v>
      </c>
      <c r="AF103" s="4" t="s">
        <v>267</v>
      </c>
    </row>
    <row r="104" spans="21:35" ht="18" x14ac:dyDescent="0.3">
      <c r="U104" s="14" t="e">
        <f>#REF!+#REF!</f>
        <v>#REF!</v>
      </c>
      <c r="V104" s="9" t="e">
        <f>ROUND(#REF! / 1.2, 2)</f>
        <v>#REF!</v>
      </c>
      <c r="W104" s="9" t="e">
        <f>ROUND(#REF! / 1.2, 2)</f>
        <v>#REF!</v>
      </c>
      <c r="X104" s="9" t="e">
        <f>ROUND(#REF! / 1.2, 2)</f>
        <v>#REF!</v>
      </c>
      <c r="Y104" s="9" t="e">
        <f>ROUND(#REF! / 1.2, 2)</f>
        <v>#REF!</v>
      </c>
      <c r="Z104" s="9" t="e">
        <f>ROUND(#REF! / 1.2, 2)</f>
        <v>#REF!</v>
      </c>
      <c r="AA104" s="9" t="e">
        <f>Y104+Z104</f>
        <v>#REF!</v>
      </c>
      <c r="AD104" s="4">
        <v>183184329</v>
      </c>
      <c r="AE104" s="4">
        <v>10920628</v>
      </c>
      <c r="AG104" s="4" t="s">
        <v>287</v>
      </c>
      <c r="AH104" s="4" t="s">
        <v>288</v>
      </c>
      <c r="AI104" s="4" t="s">
        <v>248</v>
      </c>
    </row>
    <row r="105" spans="21:35" ht="15.6" x14ac:dyDescent="0.3">
      <c r="V105" s="9" t="e">
        <f>ROUND(ROUND(#REF!, 2)/1.2, 2)</f>
        <v>#REF!</v>
      </c>
      <c r="Y105" s="9" t="e">
        <f>ROUND(#REF! / 1.2, 2)</f>
        <v>#REF!</v>
      </c>
      <c r="AD105" s="4" t="s">
        <v>289</v>
      </c>
      <c r="AE105" s="4" t="s">
        <v>290</v>
      </c>
      <c r="AF105" s="4" t="s">
        <v>267</v>
      </c>
    </row>
    <row r="106" spans="21:35" ht="15.6" x14ac:dyDescent="0.3">
      <c r="V106" s="9" t="e">
        <f>ROUND(ROUND(#REF!, 2)/1.2, 2)</f>
        <v>#REF!</v>
      </c>
      <c r="Y106" s="9" t="e">
        <f>ROUND(#REF! / 1.2, 2)</f>
        <v>#REF!</v>
      </c>
      <c r="AD106" s="4" t="s">
        <v>291</v>
      </c>
      <c r="AE106" s="4" t="s">
        <v>292</v>
      </c>
      <c r="AF106" s="4" t="s">
        <v>270</v>
      </c>
    </row>
    <row r="107" spans="21:35" ht="15.6" x14ac:dyDescent="0.3">
      <c r="V107" s="9" t="e">
        <f>ROUND(ROUND(#REF!, 2)/1.2, 2)</f>
        <v>#REF!</v>
      </c>
      <c r="Y107" s="9" t="e">
        <f>ROUND(#REF! / 1.2, 2)</f>
        <v>#REF!</v>
      </c>
      <c r="AD107" s="4" t="s">
        <v>293</v>
      </c>
      <c r="AE107" s="4" t="s">
        <v>294</v>
      </c>
      <c r="AF107" s="4" t="s">
        <v>273</v>
      </c>
    </row>
    <row r="108" spans="21:35" ht="15.6" x14ac:dyDescent="0.3">
      <c r="V108" s="9" t="e">
        <f>ROUND(ROUND(#REF!, 2)/1.2, 2)</f>
        <v>#REF!</v>
      </c>
      <c r="Y108" s="9" t="e">
        <f>ROUND(#REF! / 1.2, 2)</f>
        <v>#REF!</v>
      </c>
      <c r="AD108" s="4" t="s">
        <v>295</v>
      </c>
      <c r="AE108" s="4" t="s">
        <v>296</v>
      </c>
      <c r="AF108" s="4" t="s">
        <v>276</v>
      </c>
    </row>
    <row r="109" spans="21:35" ht="15.6" x14ac:dyDescent="0.3">
      <c r="V109" s="9" t="e">
        <f>ROUND(ROUND(#REF!, 2)/1.2, 2)</f>
        <v>#REF!</v>
      </c>
      <c r="Y109" s="9" t="e">
        <f>ROUND(#REF! / 1.2, 2)</f>
        <v>#REF!</v>
      </c>
      <c r="AD109" s="4" t="s">
        <v>297</v>
      </c>
      <c r="AE109" s="4" t="s">
        <v>298</v>
      </c>
      <c r="AF109" s="4" t="s">
        <v>264</v>
      </c>
    </row>
    <row r="110" spans="21:35" ht="18" x14ac:dyDescent="0.3">
      <c r="U110" s="14" t="e">
        <f>#REF!+#REF!</f>
        <v>#REF!</v>
      </c>
      <c r="V110" s="9" t="e">
        <f>ROUND(#REF! / 1.2, 2)</f>
        <v>#REF!</v>
      </c>
      <c r="W110" s="9" t="e">
        <f>ROUND(#REF! / 1.2, 2)</f>
        <v>#REF!</v>
      </c>
      <c r="X110" s="9" t="e">
        <f>ROUND(#REF! / 1.2, 2)</f>
        <v>#REF!</v>
      </c>
      <c r="Y110" s="9" t="e">
        <f>ROUND(#REF! / 1.2, 2)</f>
        <v>#REF!</v>
      </c>
      <c r="Z110" s="9" t="e">
        <f>ROUND(#REF! / 1.2, 2)</f>
        <v>#REF!</v>
      </c>
      <c r="AA110" s="9" t="e">
        <f>Y110+Z110</f>
        <v>#REF!</v>
      </c>
      <c r="AD110" s="4">
        <v>183184747</v>
      </c>
      <c r="AE110" s="4">
        <v>10920625</v>
      </c>
      <c r="AG110" s="4" t="s">
        <v>287</v>
      </c>
      <c r="AH110" s="4" t="s">
        <v>288</v>
      </c>
      <c r="AI110" s="4" t="s">
        <v>248</v>
      </c>
    </row>
    <row r="111" spans="21:35" ht="15.6" x14ac:dyDescent="0.3">
      <c r="V111" s="9" t="e">
        <f>ROUND(ROUND(#REF!, 2)/1.2, 2)</f>
        <v>#REF!</v>
      </c>
      <c r="Y111" s="9" t="e">
        <f>ROUND(#REF! / 1.2, 2)</f>
        <v>#REF!</v>
      </c>
      <c r="AD111" s="4" t="s">
        <v>299</v>
      </c>
      <c r="AE111" s="4" t="s">
        <v>300</v>
      </c>
      <c r="AF111" s="4" t="s">
        <v>264</v>
      </c>
    </row>
    <row r="112" spans="21:35" ht="15.6" x14ac:dyDescent="0.3">
      <c r="V112" s="9" t="e">
        <f>ROUND(ROUND(#REF!, 2)/1.2, 2)</f>
        <v>#REF!</v>
      </c>
      <c r="Y112" s="9" t="e">
        <f>ROUND(#REF! / 1.2, 2)</f>
        <v>#REF!</v>
      </c>
      <c r="AD112" s="4" t="s">
        <v>301</v>
      </c>
      <c r="AE112" s="4" t="s">
        <v>302</v>
      </c>
      <c r="AF112" s="4" t="s">
        <v>276</v>
      </c>
    </row>
    <row r="113" spans="21:35" ht="15.6" x14ac:dyDescent="0.3">
      <c r="V113" s="9" t="e">
        <f>ROUND(ROUND(#REF!, 2)/1.2, 2)</f>
        <v>#REF!</v>
      </c>
      <c r="Y113" s="9" t="e">
        <f>ROUND(#REF! / 1.2, 2)</f>
        <v>#REF!</v>
      </c>
      <c r="AD113" s="4" t="s">
        <v>303</v>
      </c>
      <c r="AE113" s="4" t="s">
        <v>304</v>
      </c>
      <c r="AF113" s="4" t="s">
        <v>273</v>
      </c>
    </row>
    <row r="114" spans="21:35" ht="15.6" x14ac:dyDescent="0.3">
      <c r="V114" s="9" t="e">
        <f>ROUND(ROUND(#REF!, 2)/1.2, 2)</f>
        <v>#REF!</v>
      </c>
      <c r="Y114" s="9" t="e">
        <f>ROUND(#REF! / 1.2, 2)</f>
        <v>#REF!</v>
      </c>
      <c r="AD114" s="4" t="s">
        <v>305</v>
      </c>
      <c r="AE114" s="4" t="s">
        <v>306</v>
      </c>
      <c r="AF114" s="4" t="s">
        <v>270</v>
      </c>
    </row>
    <row r="115" spans="21:35" ht="15.6" x14ac:dyDescent="0.3">
      <c r="V115" s="9" t="e">
        <f>ROUND(ROUND(#REF!, 2)/1.2, 2)</f>
        <v>#REF!</v>
      </c>
      <c r="Y115" s="9" t="e">
        <f>ROUND(#REF! / 1.2, 2)</f>
        <v>#REF!</v>
      </c>
      <c r="AD115" s="4" t="s">
        <v>307</v>
      </c>
      <c r="AE115" s="4" t="s">
        <v>308</v>
      </c>
      <c r="AF115" s="4" t="s">
        <v>267</v>
      </c>
    </row>
    <row r="116" spans="21:35" ht="18" x14ac:dyDescent="0.3">
      <c r="U116" s="14" t="e">
        <f>#REF!+#REF!</f>
        <v>#REF!</v>
      </c>
      <c r="V116" s="9" t="e">
        <f>ROUND(#REF! / 1.2, 2)</f>
        <v>#REF!</v>
      </c>
      <c r="W116" s="9" t="e">
        <f>ROUND(#REF! / 1.2, 2)</f>
        <v>#REF!</v>
      </c>
      <c r="X116" s="9" t="e">
        <f>ROUND(#REF! / 1.2, 2)</f>
        <v>#REF!</v>
      </c>
      <c r="Y116" s="9" t="e">
        <f>ROUND(#REF! / 1.2, 2)</f>
        <v>#REF!</v>
      </c>
      <c r="Z116" s="9" t="e">
        <f>ROUND(#REF! / 1.2, 2)</f>
        <v>#REF!</v>
      </c>
      <c r="AA116" s="9" t="e">
        <f>Y116+Z116</f>
        <v>#REF!</v>
      </c>
      <c r="AD116" s="4">
        <v>183184330</v>
      </c>
      <c r="AE116" s="4">
        <v>10920624</v>
      </c>
      <c r="AG116" s="4" t="s">
        <v>309</v>
      </c>
      <c r="AH116" s="4" t="s">
        <v>310</v>
      </c>
      <c r="AI116" s="4" t="s">
        <v>248</v>
      </c>
    </row>
    <row r="117" spans="21:35" ht="15.6" x14ac:dyDescent="0.3">
      <c r="V117" s="9" t="e">
        <f>ROUND(ROUND(#REF!, 2)/1.2, 2)</f>
        <v>#REF!</v>
      </c>
      <c r="Y117" s="9" t="e">
        <f>ROUND(#REF! / 1.2, 2)</f>
        <v>#REF!</v>
      </c>
      <c r="AD117" s="4" t="s">
        <v>311</v>
      </c>
      <c r="AE117" s="4" t="s">
        <v>312</v>
      </c>
      <c r="AF117" s="4" t="s">
        <v>273</v>
      </c>
    </row>
    <row r="118" spans="21:35" ht="15.6" x14ac:dyDescent="0.3">
      <c r="V118" s="9" t="e">
        <f>ROUND(ROUND(#REF!, 2)/1.2, 2)</f>
        <v>#REF!</v>
      </c>
      <c r="Y118" s="9" t="e">
        <f>ROUND(#REF! / 1.2, 2)</f>
        <v>#REF!</v>
      </c>
      <c r="AD118" s="4" t="s">
        <v>313</v>
      </c>
      <c r="AE118" s="4" t="s">
        <v>314</v>
      </c>
      <c r="AF118" s="4" t="s">
        <v>276</v>
      </c>
    </row>
    <row r="119" spans="21:35" ht="15.6" x14ac:dyDescent="0.3">
      <c r="V119" s="9" t="e">
        <f>ROUND(ROUND(#REF!, 2)/1.2, 2)</f>
        <v>#REF!</v>
      </c>
      <c r="Y119" s="9" t="e">
        <f>ROUND(#REF! / 1.2, 2)</f>
        <v>#REF!</v>
      </c>
      <c r="AD119" s="4" t="s">
        <v>315</v>
      </c>
      <c r="AE119" s="4" t="s">
        <v>316</v>
      </c>
      <c r="AF119" s="4" t="s">
        <v>264</v>
      </c>
    </row>
    <row r="120" spans="21:35" ht="15.6" x14ac:dyDescent="0.3">
      <c r="V120" s="9" t="e">
        <f>ROUND(ROUND(#REF!, 2)/1.2, 2)</f>
        <v>#REF!</v>
      </c>
      <c r="Y120" s="9" t="e">
        <f>ROUND(#REF! / 1.2, 2)</f>
        <v>#REF!</v>
      </c>
      <c r="AD120" s="4" t="s">
        <v>317</v>
      </c>
      <c r="AE120" s="4" t="s">
        <v>318</v>
      </c>
      <c r="AF120" s="4" t="s">
        <v>267</v>
      </c>
    </row>
    <row r="121" spans="21:35" ht="15.6" x14ac:dyDescent="0.3">
      <c r="V121" s="9" t="e">
        <f>ROUND(ROUND(#REF!, 2)/1.2, 2)</f>
        <v>#REF!</v>
      </c>
      <c r="Y121" s="9" t="e">
        <f>ROUND(#REF! / 1.2, 2)</f>
        <v>#REF!</v>
      </c>
      <c r="AD121" s="4" t="s">
        <v>319</v>
      </c>
      <c r="AE121" s="4" t="s">
        <v>320</v>
      </c>
      <c r="AF121" s="4" t="s">
        <v>270</v>
      </c>
    </row>
    <row r="122" spans="21:35" ht="17.100000000000001" customHeight="1" x14ac:dyDescent="0.3">
      <c r="U122" s="6" t="e">
        <f>SUM(U123,U127,U129,U131,U133,U135)</f>
        <v>#REF!</v>
      </c>
      <c r="Y122" s="9" t="e">
        <f>SUM(Y123,Y127,Y129,Y131,Y133,Y135)</f>
        <v>#REF!</v>
      </c>
      <c r="Z122" s="9" t="e">
        <f>SUM(Z123,Z127,Z129,Z131,Z133,Z135)</f>
        <v>#REF!</v>
      </c>
      <c r="AA122" s="9" t="e">
        <f>SUM(AA123,AA127,AA129,AA131,AA133,AA135)</f>
        <v>#REF!</v>
      </c>
      <c r="AD122" s="4">
        <v>183184331</v>
      </c>
      <c r="AE122" s="4">
        <v>10922356</v>
      </c>
    </row>
    <row r="123" spans="21:35" ht="18" x14ac:dyDescent="0.3">
      <c r="U123" s="14" t="e">
        <f>#REF!+#REF!</f>
        <v>#REF!</v>
      </c>
      <c r="V123" s="9" t="e">
        <f>ROUND(#REF! / 1.2, 2)</f>
        <v>#REF!</v>
      </c>
      <c r="W123" s="9" t="e">
        <f>ROUND(#REF! / 1.2, 2)</f>
        <v>#REF!</v>
      </c>
      <c r="X123" s="9" t="e">
        <f>ROUND(#REF! / 1.2, 2)</f>
        <v>#REF!</v>
      </c>
      <c r="Y123" s="9" t="e">
        <f>ROUND(#REF! / 1.2, 2)</f>
        <v>#REF!</v>
      </c>
      <c r="Z123" s="9" t="e">
        <f>ROUND(#REF! / 1.2, 2)</f>
        <v>#REF!</v>
      </c>
      <c r="AA123" s="9" t="e">
        <f>Y123+Z123</f>
        <v>#REF!</v>
      </c>
      <c r="AD123" s="4">
        <v>183184333</v>
      </c>
      <c r="AE123" s="4">
        <v>10922706</v>
      </c>
      <c r="AG123" s="4" t="s">
        <v>321</v>
      </c>
      <c r="AH123" s="4" t="s">
        <v>322</v>
      </c>
      <c r="AI123" s="4" t="s">
        <v>248</v>
      </c>
    </row>
    <row r="124" spans="21:35" ht="15.6" x14ac:dyDescent="0.3">
      <c r="V124" s="9" t="e">
        <f>ROUND(ROUND(#REF!, 2)/1.2, 2)</f>
        <v>#REF!</v>
      </c>
      <c r="Y124" s="9" t="e">
        <f>ROUND(#REF! / 1.2, 2)</f>
        <v>#REF!</v>
      </c>
      <c r="AD124" s="4" t="s">
        <v>323</v>
      </c>
      <c r="AE124" s="4" t="s">
        <v>324</v>
      </c>
      <c r="AF124" s="4" t="s">
        <v>325</v>
      </c>
    </row>
    <row r="125" spans="21:35" ht="15.6" x14ac:dyDescent="0.3">
      <c r="V125" s="9" t="e">
        <f>ROUND(ROUND(#REF!, 2)/1.2, 2)</f>
        <v>#REF!</v>
      </c>
      <c r="Y125" s="9" t="e">
        <f>ROUND(#REF! / 1.2, 2)</f>
        <v>#REF!</v>
      </c>
      <c r="AD125" s="4" t="s">
        <v>326</v>
      </c>
      <c r="AE125" s="4" t="s">
        <v>327</v>
      </c>
      <c r="AF125" s="4" t="s">
        <v>328</v>
      </c>
    </row>
    <row r="126" spans="21:35" ht="15.6" x14ac:dyDescent="0.3">
      <c r="V126" s="9" t="e">
        <f>ROUND(ROUND(#REF!, 2)/1.2, 2)</f>
        <v>#REF!</v>
      </c>
      <c r="Y126" s="9" t="e">
        <f>ROUND(#REF! / 1.2, 2)</f>
        <v>#REF!</v>
      </c>
      <c r="AD126" s="4" t="s">
        <v>329</v>
      </c>
      <c r="AE126" s="4" t="s">
        <v>330</v>
      </c>
      <c r="AF126" s="4" t="s">
        <v>331</v>
      </c>
    </row>
    <row r="127" spans="21:35" ht="18" x14ac:dyDescent="0.3">
      <c r="U127" s="14" t="e">
        <f>#REF!+#REF!</f>
        <v>#REF!</v>
      </c>
      <c r="V127" s="9" t="e">
        <f>ROUND(#REF! / 1.2, 2)</f>
        <v>#REF!</v>
      </c>
      <c r="W127" s="9" t="e">
        <f>ROUND(#REF! / 1.2, 2)</f>
        <v>#REF!</v>
      </c>
      <c r="X127" s="9" t="e">
        <f>ROUND(#REF! / 1.2, 2)</f>
        <v>#REF!</v>
      </c>
      <c r="Y127" s="9" t="e">
        <f>ROUND(#REF! / 1.2, 2)</f>
        <v>#REF!</v>
      </c>
      <c r="Z127" s="9" t="e">
        <f>ROUND(#REF! / 1.2, 2)</f>
        <v>#REF!</v>
      </c>
      <c r="AA127" s="9" t="e">
        <f>Y127+Z127</f>
        <v>#REF!</v>
      </c>
      <c r="AD127" s="4">
        <v>183184335</v>
      </c>
      <c r="AE127" s="4">
        <v>10922705</v>
      </c>
      <c r="AG127" s="4" t="s">
        <v>332</v>
      </c>
      <c r="AH127" s="4" t="s">
        <v>333</v>
      </c>
      <c r="AI127" s="4" t="s">
        <v>248</v>
      </c>
    </row>
    <row r="128" spans="21:35" ht="15.6" x14ac:dyDescent="0.3">
      <c r="V128" s="9" t="e">
        <f>ROUND(ROUND(#REF!, 2)/1.2, 2)</f>
        <v>#REF!</v>
      </c>
      <c r="Y128" s="9" t="e">
        <f>ROUND(#REF! / 1.2, 2)</f>
        <v>#REF!</v>
      </c>
      <c r="AD128" s="4" t="s">
        <v>334</v>
      </c>
      <c r="AE128" s="4" t="s">
        <v>335</v>
      </c>
      <c r="AF128" s="4" t="s">
        <v>336</v>
      </c>
    </row>
    <row r="129" spans="21:35" ht="18" x14ac:dyDescent="0.3">
      <c r="U129" s="14" t="e">
        <f>#REF!+#REF!</f>
        <v>#REF!</v>
      </c>
      <c r="V129" s="9" t="e">
        <f>ROUND(#REF! / 1.2, 2)</f>
        <v>#REF!</v>
      </c>
      <c r="W129" s="9" t="e">
        <f>ROUND(#REF! / 1.2, 2)</f>
        <v>#REF!</v>
      </c>
      <c r="X129" s="9" t="e">
        <f>ROUND(#REF! / 1.2, 2)</f>
        <v>#REF!</v>
      </c>
      <c r="Y129" s="9" t="e">
        <f>ROUND(#REF! / 1.2, 2)</f>
        <v>#REF!</v>
      </c>
      <c r="Z129" s="9" t="e">
        <f>ROUND(#REF! / 1.2, 2)</f>
        <v>#REF!</v>
      </c>
      <c r="AA129" s="9" t="e">
        <f>Y129+Z129</f>
        <v>#REF!</v>
      </c>
      <c r="AD129" s="4">
        <v>183184337</v>
      </c>
      <c r="AE129" s="4">
        <v>10922364</v>
      </c>
      <c r="AG129" s="4" t="s">
        <v>337</v>
      </c>
      <c r="AH129" s="4" t="s">
        <v>338</v>
      </c>
      <c r="AI129" s="4" t="s">
        <v>248</v>
      </c>
    </row>
    <row r="130" spans="21:35" ht="15.6" x14ac:dyDescent="0.3">
      <c r="V130" s="9" t="e">
        <f>ROUND(ROUND(#REF!, 2)/1.2, 2)</f>
        <v>#REF!</v>
      </c>
      <c r="Y130" s="9" t="e">
        <f>ROUND(#REF! / 1.2, 2)</f>
        <v>#REF!</v>
      </c>
      <c r="AD130" s="4" t="s">
        <v>339</v>
      </c>
      <c r="AE130" s="4" t="s">
        <v>340</v>
      </c>
      <c r="AF130" s="4" t="s">
        <v>341</v>
      </c>
    </row>
    <row r="131" spans="21:35" ht="18" x14ac:dyDescent="0.3">
      <c r="U131" s="14" t="e">
        <f>#REF!+#REF!</f>
        <v>#REF!</v>
      </c>
      <c r="V131" s="9" t="e">
        <f>ROUND(#REF! / 1.2, 2)</f>
        <v>#REF!</v>
      </c>
      <c r="W131" s="9" t="e">
        <f>ROUND(#REF! / 1.2, 2)</f>
        <v>#REF!</v>
      </c>
      <c r="X131" s="9" t="e">
        <f>ROUND(#REF! / 1.2, 2)</f>
        <v>#REF!</v>
      </c>
      <c r="Y131" s="9" t="e">
        <f>ROUND(#REF! / 1.2, 2)</f>
        <v>#REF!</v>
      </c>
      <c r="Z131" s="9" t="e">
        <f>ROUND(#REF! / 1.2, 2)</f>
        <v>#REF!</v>
      </c>
      <c r="AA131" s="9" t="e">
        <f>Y131+Z131</f>
        <v>#REF!</v>
      </c>
      <c r="AD131" s="4">
        <v>183184748</v>
      </c>
      <c r="AE131" s="4">
        <v>10922365</v>
      </c>
      <c r="AG131" s="4" t="s">
        <v>337</v>
      </c>
      <c r="AH131" s="4" t="s">
        <v>338</v>
      </c>
      <c r="AI131" s="4" t="s">
        <v>248</v>
      </c>
    </row>
    <row r="132" spans="21:35" ht="15.6" x14ac:dyDescent="0.3">
      <c r="V132" s="9" t="e">
        <f>ROUND(ROUND(#REF!, 2)/1.2, 2)</f>
        <v>#REF!</v>
      </c>
      <c r="Y132" s="9" t="e">
        <f>ROUND(#REF! / 1.2, 2)</f>
        <v>#REF!</v>
      </c>
      <c r="AD132" s="4" t="s">
        <v>342</v>
      </c>
      <c r="AE132" s="4" t="s">
        <v>343</v>
      </c>
      <c r="AF132" s="4" t="s">
        <v>341</v>
      </c>
    </row>
    <row r="133" spans="21:35" ht="18" x14ac:dyDescent="0.3">
      <c r="U133" s="14" t="e">
        <f>#REF!+#REF!</f>
        <v>#REF!</v>
      </c>
      <c r="V133" s="9" t="e">
        <f>ROUND(#REF! / 1.2, 2)</f>
        <v>#REF!</v>
      </c>
      <c r="W133" s="9" t="e">
        <f>ROUND(#REF! / 1.2, 2)</f>
        <v>#REF!</v>
      </c>
      <c r="X133" s="9" t="e">
        <f>ROUND(#REF! / 1.2, 2)</f>
        <v>#REF!</v>
      </c>
      <c r="Y133" s="9" t="e">
        <f>ROUND(#REF! / 1.2, 2)</f>
        <v>#REF!</v>
      </c>
      <c r="Z133" s="9" t="e">
        <f>ROUND(#REF! / 1.2, 2)</f>
        <v>#REF!</v>
      </c>
      <c r="AA133" s="9" t="e">
        <f>Y133+Z133</f>
        <v>#REF!</v>
      </c>
      <c r="AD133" s="4">
        <v>183184749</v>
      </c>
      <c r="AE133" s="4">
        <v>10922362</v>
      </c>
      <c r="AG133" s="4" t="s">
        <v>337</v>
      </c>
      <c r="AH133" s="4" t="s">
        <v>338</v>
      </c>
      <c r="AI133" s="4" t="s">
        <v>248</v>
      </c>
    </row>
    <row r="134" spans="21:35" ht="15.6" x14ac:dyDescent="0.3">
      <c r="V134" s="9" t="e">
        <f>ROUND(ROUND(#REF!, 2)/1.2, 2)</f>
        <v>#REF!</v>
      </c>
      <c r="Y134" s="9" t="e">
        <f>ROUND(#REF! / 1.2, 2)</f>
        <v>#REF!</v>
      </c>
      <c r="AD134" s="4" t="s">
        <v>344</v>
      </c>
      <c r="AE134" s="4" t="s">
        <v>345</v>
      </c>
      <c r="AF134" s="4" t="s">
        <v>346</v>
      </c>
    </row>
    <row r="135" spans="21:35" ht="18" x14ac:dyDescent="0.3">
      <c r="U135" s="14" t="e">
        <f>#REF!+#REF!</f>
        <v>#REF!</v>
      </c>
      <c r="V135" s="9" t="e">
        <f>ROUND(#REF! / 1.2, 2)</f>
        <v>#REF!</v>
      </c>
      <c r="W135" s="9" t="e">
        <f>ROUND(#REF! / 1.2, 2)</f>
        <v>#REF!</v>
      </c>
      <c r="X135" s="9" t="e">
        <f>ROUND(#REF! / 1.2, 2)</f>
        <v>#REF!</v>
      </c>
      <c r="Y135" s="9" t="e">
        <f>ROUND(#REF! / 1.2, 2)</f>
        <v>#REF!</v>
      </c>
      <c r="Z135" s="9" t="e">
        <f>ROUND(#REF! / 1.2, 2)</f>
        <v>#REF!</v>
      </c>
      <c r="AA135" s="9" t="e">
        <f>Y135+Z135</f>
        <v>#REF!</v>
      </c>
      <c r="AD135" s="4">
        <v>183184338</v>
      </c>
      <c r="AE135" s="4">
        <v>10922363</v>
      </c>
      <c r="AG135" s="4" t="s">
        <v>347</v>
      </c>
      <c r="AH135" s="4" t="s">
        <v>348</v>
      </c>
      <c r="AI135" s="4" t="s">
        <v>248</v>
      </c>
    </row>
    <row r="136" spans="21:35" ht="15.6" x14ac:dyDescent="0.3">
      <c r="V136" s="9" t="e">
        <f>ROUND(ROUND(#REF!, 2)/1.2, 2)</f>
        <v>#REF!</v>
      </c>
      <c r="Y136" s="9" t="e">
        <f>ROUND(#REF! / 1.2, 2)</f>
        <v>#REF!</v>
      </c>
      <c r="AD136" s="4" t="s">
        <v>349</v>
      </c>
      <c r="AE136" s="4" t="s">
        <v>350</v>
      </c>
      <c r="AF136" s="4" t="s">
        <v>351</v>
      </c>
    </row>
    <row r="137" spans="21:35" ht="17.100000000000001" customHeight="1" x14ac:dyDescent="0.3">
      <c r="U137" s="6" t="e">
        <f>SUM(U138,U143,U148,U151)</f>
        <v>#REF!</v>
      </c>
      <c r="Y137" s="9" t="e">
        <f>SUM(Y138,Y143,Y148,Y151)</f>
        <v>#REF!</v>
      </c>
      <c r="Z137" s="9" t="e">
        <f>SUM(Z138,Z143,Z148,Z151)</f>
        <v>#REF!</v>
      </c>
      <c r="AA137" s="9" t="e">
        <f>SUM(AA138,AA143,AA148,AA151)</f>
        <v>#REF!</v>
      </c>
      <c r="AD137" s="4">
        <v>183184339</v>
      </c>
      <c r="AE137" s="4">
        <v>10923618</v>
      </c>
    </row>
    <row r="138" spans="21:35" ht="18" x14ac:dyDescent="0.3">
      <c r="U138" s="14" t="e">
        <f>#REF!+#REF!</f>
        <v>#REF!</v>
      </c>
      <c r="V138" s="9" t="e">
        <f>ROUND(#REF! / 1.2, 2)</f>
        <v>#REF!</v>
      </c>
      <c r="W138" s="9" t="e">
        <f>ROUND(#REF! / 1.2, 2)</f>
        <v>#REF!</v>
      </c>
      <c r="X138" s="9" t="e">
        <f>ROUND(#REF! / 1.2, 2)</f>
        <v>#REF!</v>
      </c>
      <c r="Y138" s="9" t="e">
        <f>ROUND(#REF! / 1.2, 2)</f>
        <v>#REF!</v>
      </c>
      <c r="Z138" s="9" t="e">
        <f>ROUND(#REF! / 1.2, 2)</f>
        <v>#REF!</v>
      </c>
      <c r="AA138" s="9" t="e">
        <f>Y138+Z138</f>
        <v>#REF!</v>
      </c>
      <c r="AD138" s="4">
        <v>183184341</v>
      </c>
      <c r="AE138" s="4">
        <v>10923608</v>
      </c>
      <c r="AG138" s="4" t="s">
        <v>352</v>
      </c>
      <c r="AH138" s="4" t="s">
        <v>353</v>
      </c>
      <c r="AI138" s="4" t="s">
        <v>248</v>
      </c>
    </row>
    <row r="139" spans="21:35" ht="15.6" x14ac:dyDescent="0.3">
      <c r="V139" s="9" t="e">
        <f>ROUND(ROUND(#REF!, 2)/1.2, 2)</f>
        <v>#REF!</v>
      </c>
      <c r="Y139" s="9" t="e">
        <f>ROUND(#REF! / 1.2, 2)</f>
        <v>#REF!</v>
      </c>
      <c r="AD139" s="4" t="s">
        <v>354</v>
      </c>
      <c r="AE139" s="4" t="s">
        <v>355</v>
      </c>
      <c r="AF139" s="4" t="s">
        <v>356</v>
      </c>
    </row>
    <row r="140" spans="21:35" ht="15.6" x14ac:dyDescent="0.3">
      <c r="V140" s="9" t="e">
        <f>ROUND(ROUND(#REF!, 2)/1.2, 2)</f>
        <v>#REF!</v>
      </c>
      <c r="Y140" s="9" t="e">
        <f>ROUND(#REF! / 1.2, 2)</f>
        <v>#REF!</v>
      </c>
      <c r="AD140" s="4" t="s">
        <v>357</v>
      </c>
      <c r="AE140" s="4" t="s">
        <v>358</v>
      </c>
      <c r="AF140" s="4" t="s">
        <v>359</v>
      </c>
    </row>
    <row r="141" spans="21:35" ht="15.6" x14ac:dyDescent="0.3">
      <c r="V141" s="9" t="e">
        <f>ROUND(ROUND(#REF!, 2)/1.2, 2)</f>
        <v>#REF!</v>
      </c>
      <c r="Y141" s="9" t="e">
        <f>ROUND(#REF! / 1.2, 2)</f>
        <v>#REF!</v>
      </c>
      <c r="AD141" s="4" t="s">
        <v>360</v>
      </c>
      <c r="AE141" s="4" t="s">
        <v>361</v>
      </c>
      <c r="AF141" s="4" t="s">
        <v>362</v>
      </c>
    </row>
    <row r="142" spans="21:35" ht="15.6" x14ac:dyDescent="0.3">
      <c r="V142" s="9" t="e">
        <f>ROUND(ROUND(#REF!, 2)/1.2, 2)</f>
        <v>#REF!</v>
      </c>
      <c r="Y142" s="9" t="e">
        <f>ROUND(#REF! / 1.2, 2)</f>
        <v>#REF!</v>
      </c>
      <c r="AD142" s="4" t="s">
        <v>363</v>
      </c>
      <c r="AE142" s="4" t="s">
        <v>364</v>
      </c>
      <c r="AF142" s="4" t="s">
        <v>365</v>
      </c>
    </row>
    <row r="143" spans="21:35" ht="18" x14ac:dyDescent="0.3">
      <c r="U143" s="14" t="e">
        <f>#REF!+#REF!</f>
        <v>#REF!</v>
      </c>
      <c r="V143" s="9" t="e">
        <f>ROUND(#REF! / 1.2, 2)</f>
        <v>#REF!</v>
      </c>
      <c r="W143" s="9" t="e">
        <f>ROUND(#REF! / 1.2, 2)</f>
        <v>#REF!</v>
      </c>
      <c r="X143" s="9" t="e">
        <f>ROUND(#REF! / 1.2, 2)</f>
        <v>#REF!</v>
      </c>
      <c r="Y143" s="9" t="e">
        <f>ROUND(#REF! / 1.2, 2)</f>
        <v>#REF!</v>
      </c>
      <c r="Z143" s="9" t="e">
        <f>ROUND(#REF! / 1.2, 2)</f>
        <v>#REF!</v>
      </c>
      <c r="AA143" s="9" t="e">
        <f>Y143+Z143</f>
        <v>#REF!</v>
      </c>
      <c r="AD143" s="4">
        <v>183184750</v>
      </c>
      <c r="AE143" s="4">
        <v>10923609</v>
      </c>
      <c r="AG143" s="4" t="s">
        <v>352</v>
      </c>
      <c r="AH143" s="4" t="s">
        <v>353</v>
      </c>
      <c r="AI143" s="4" t="s">
        <v>248</v>
      </c>
    </row>
    <row r="144" spans="21:35" ht="15.6" x14ac:dyDescent="0.3">
      <c r="V144" s="9" t="e">
        <f>ROUND(ROUND(#REF!, 2)/1.2, 2)</f>
        <v>#REF!</v>
      </c>
      <c r="Y144" s="9" t="e">
        <f>ROUND(#REF! / 1.2, 2)</f>
        <v>#REF!</v>
      </c>
      <c r="AD144" s="4" t="s">
        <v>366</v>
      </c>
      <c r="AE144" s="4" t="s">
        <v>367</v>
      </c>
      <c r="AF144" s="4" t="s">
        <v>365</v>
      </c>
    </row>
    <row r="145" spans="21:35" ht="15.6" x14ac:dyDescent="0.3">
      <c r="V145" s="9" t="e">
        <f>ROUND(ROUND(#REF!, 2)/1.2, 2)</f>
        <v>#REF!</v>
      </c>
      <c r="Y145" s="9" t="e">
        <f>ROUND(#REF! / 1.2, 2)</f>
        <v>#REF!</v>
      </c>
      <c r="AD145" s="4" t="s">
        <v>368</v>
      </c>
      <c r="AE145" s="4" t="s">
        <v>369</v>
      </c>
      <c r="AF145" s="4" t="s">
        <v>362</v>
      </c>
    </row>
    <row r="146" spans="21:35" ht="15.6" x14ac:dyDescent="0.3">
      <c r="V146" s="9" t="e">
        <f>ROUND(ROUND(#REF!, 2)/1.2, 2)</f>
        <v>#REF!</v>
      </c>
      <c r="Y146" s="9" t="e">
        <f>ROUND(#REF! / 1.2, 2)</f>
        <v>#REF!</v>
      </c>
      <c r="AD146" s="4" t="s">
        <v>370</v>
      </c>
      <c r="AE146" s="4" t="s">
        <v>371</v>
      </c>
      <c r="AF146" s="4" t="s">
        <v>372</v>
      </c>
    </row>
    <row r="147" spans="21:35" ht="15.6" x14ac:dyDescent="0.3">
      <c r="V147" s="9" t="e">
        <f>ROUND(ROUND(#REF!, 2)/1.2, 2)</f>
        <v>#REF!</v>
      </c>
      <c r="Y147" s="9" t="e">
        <f>ROUND(#REF! / 1.2, 2)</f>
        <v>#REF!</v>
      </c>
      <c r="AD147" s="4" t="s">
        <v>373</v>
      </c>
      <c r="AE147" s="4" t="s">
        <v>374</v>
      </c>
      <c r="AF147" s="4" t="s">
        <v>356</v>
      </c>
    </row>
    <row r="148" spans="21:35" ht="18" x14ac:dyDescent="0.3">
      <c r="U148" s="14" t="e">
        <f>#REF!+#REF!</f>
        <v>#REF!</v>
      </c>
      <c r="V148" s="9" t="e">
        <f>ROUND(#REF! / 1.2, 2)</f>
        <v>#REF!</v>
      </c>
      <c r="W148" s="9" t="e">
        <f>ROUND(#REF! / 1.2, 2)</f>
        <v>#REF!</v>
      </c>
      <c r="X148" s="9" t="e">
        <f>ROUND(#REF! / 1.2, 2)</f>
        <v>#REF!</v>
      </c>
      <c r="Y148" s="9" t="e">
        <f>ROUND(#REF! / 1.2, 2)</f>
        <v>#REF!</v>
      </c>
      <c r="Z148" s="9" t="e">
        <f>ROUND(#REF! / 1.2, 2)</f>
        <v>#REF!</v>
      </c>
      <c r="AA148" s="9" t="e">
        <f>Y148+Z148</f>
        <v>#REF!</v>
      </c>
      <c r="AD148" s="4">
        <v>183184343</v>
      </c>
      <c r="AE148" s="4">
        <v>10937006</v>
      </c>
      <c r="AG148" s="4" t="s">
        <v>375</v>
      </c>
      <c r="AH148" s="4" t="s">
        <v>376</v>
      </c>
      <c r="AI148" s="4" t="s">
        <v>248</v>
      </c>
    </row>
    <row r="149" spans="21:35" ht="15.6" x14ac:dyDescent="0.3">
      <c r="V149" s="9" t="e">
        <f>ROUND(ROUND(#REF!, 2)/1.2, 2)</f>
        <v>#REF!</v>
      </c>
      <c r="Y149" s="9" t="e">
        <f>ROUND(#REF! / 1.2, 2)</f>
        <v>#REF!</v>
      </c>
      <c r="AD149" s="4" t="s">
        <v>377</v>
      </c>
      <c r="AE149" s="4" t="s">
        <v>378</v>
      </c>
      <c r="AF149" s="4" t="s">
        <v>379</v>
      </c>
    </row>
    <row r="150" spans="21:35" ht="15.6" x14ac:dyDescent="0.3">
      <c r="V150" s="9" t="e">
        <f>ROUND(ROUND(#REF!, 2)/1.2, 2)</f>
        <v>#REF!</v>
      </c>
      <c r="Y150" s="9" t="e">
        <f>ROUND(#REF! / 1.2, 2)</f>
        <v>#REF!</v>
      </c>
      <c r="AD150" s="4" t="s">
        <v>380</v>
      </c>
      <c r="AE150" s="4" t="s">
        <v>381</v>
      </c>
      <c r="AF150" s="4" t="s">
        <v>382</v>
      </c>
    </row>
    <row r="151" spans="21:35" ht="18" x14ac:dyDescent="0.3">
      <c r="U151" s="14" t="e">
        <f>#REF!+#REF!</f>
        <v>#REF!</v>
      </c>
      <c r="V151" s="9" t="e">
        <f>ROUND(#REF! / 1.2, 2)</f>
        <v>#REF!</v>
      </c>
      <c r="W151" s="9" t="e">
        <f>ROUND(#REF! / 1.2, 2)</f>
        <v>#REF!</v>
      </c>
      <c r="X151" s="9" t="e">
        <f>ROUND(#REF! / 1.2, 2)</f>
        <v>#REF!</v>
      </c>
      <c r="Y151" s="9" t="e">
        <f>ROUND(#REF! / 1.2, 2)</f>
        <v>#REF!</v>
      </c>
      <c r="Z151" s="9" t="e">
        <f>ROUND(#REF! / 1.2, 2)</f>
        <v>#REF!</v>
      </c>
      <c r="AA151" s="9" t="e">
        <f>Y151+Z151</f>
        <v>#REF!</v>
      </c>
      <c r="AD151" s="4">
        <v>183184345</v>
      </c>
      <c r="AE151" s="4">
        <v>10923611</v>
      </c>
      <c r="AG151" s="4" t="s">
        <v>383</v>
      </c>
      <c r="AH151" s="4" t="s">
        <v>384</v>
      </c>
      <c r="AI151" s="4" t="s">
        <v>248</v>
      </c>
    </row>
    <row r="152" spans="21:35" ht="15.6" x14ac:dyDescent="0.3">
      <c r="V152" s="9" t="e">
        <f>ROUND(ROUND(#REF!, 2)/1.2, 2)</f>
        <v>#REF!</v>
      </c>
      <c r="Y152" s="9" t="e">
        <f>ROUND(#REF! / 1.2, 2)</f>
        <v>#REF!</v>
      </c>
      <c r="AD152" s="4" t="s">
        <v>385</v>
      </c>
      <c r="AE152" s="4" t="s">
        <v>386</v>
      </c>
      <c r="AF152" s="4" t="s">
        <v>387</v>
      </c>
    </row>
    <row r="153" spans="21:35" ht="15.6" x14ac:dyDescent="0.3">
      <c r="V153" s="9" t="e">
        <f>ROUND(ROUND(#REF!, 2)/1.2, 2)</f>
        <v>#REF!</v>
      </c>
      <c r="Y153" s="9" t="e">
        <f>ROUND(#REF! / 1.2, 2)</f>
        <v>#REF!</v>
      </c>
      <c r="AD153" s="4" t="s">
        <v>388</v>
      </c>
      <c r="AE153" s="4" t="s">
        <v>389</v>
      </c>
      <c r="AF153" s="4" t="s">
        <v>390</v>
      </c>
    </row>
    <row r="154" spans="21:35" ht="15.6" x14ac:dyDescent="0.3">
      <c r="V154" s="9" t="e">
        <f>ROUND(ROUND(#REF!, 2)/1.2, 2)</f>
        <v>#REF!</v>
      </c>
      <c r="Y154" s="9" t="e">
        <f>ROUND(#REF! / 1.2, 2)</f>
        <v>#REF!</v>
      </c>
      <c r="AD154" s="4" t="s">
        <v>391</v>
      </c>
      <c r="AE154" s="4" t="s">
        <v>392</v>
      </c>
      <c r="AF154" s="4" t="s">
        <v>393</v>
      </c>
    </row>
    <row r="155" spans="21:35" ht="17.100000000000001" customHeight="1" x14ac:dyDescent="0.3">
      <c r="U155" s="6" t="e">
        <f>SUM(U156)</f>
        <v>#REF!</v>
      </c>
      <c r="Y155" s="9" t="e">
        <f>SUM(Y156)</f>
        <v>#REF!</v>
      </c>
      <c r="Z155" s="9" t="e">
        <f>SUM(Z156)</f>
        <v>#REF!</v>
      </c>
      <c r="AA155" s="9" t="e">
        <f>SUM(AA156)</f>
        <v>#REF!</v>
      </c>
      <c r="AD155" s="4">
        <v>183184346</v>
      </c>
      <c r="AE155" s="4">
        <v>10921756</v>
      </c>
    </row>
    <row r="156" spans="21:35" ht="18" x14ac:dyDescent="0.3">
      <c r="U156" s="14" t="e">
        <f>#REF!+#REF!</f>
        <v>#REF!</v>
      </c>
      <c r="V156" s="9" t="e">
        <f>ROUND(#REF! / 1.2, 2)</f>
        <v>#REF!</v>
      </c>
      <c r="W156" s="9" t="e">
        <f>ROUND(#REF! / 1.2, 2)</f>
        <v>#REF!</v>
      </c>
      <c r="X156" s="9" t="e">
        <f>ROUND(#REF! / 1.2, 2)</f>
        <v>#REF!</v>
      </c>
      <c r="Y156" s="9" t="e">
        <f>ROUND(#REF! / 1.2, 2)</f>
        <v>#REF!</v>
      </c>
      <c r="Z156" s="9" t="e">
        <f>ROUND(#REF! / 1.2, 2)</f>
        <v>#REF!</v>
      </c>
      <c r="AA156" s="9" t="e">
        <f>Y156+Z156</f>
        <v>#REF!</v>
      </c>
      <c r="AD156" s="4">
        <v>183184348</v>
      </c>
      <c r="AE156" s="4">
        <v>10921759</v>
      </c>
      <c r="AG156" s="4" t="s">
        <v>394</v>
      </c>
      <c r="AH156" s="4" t="s">
        <v>395</v>
      </c>
      <c r="AI156" s="4" t="s">
        <v>248</v>
      </c>
    </row>
    <row r="157" spans="21:35" ht="15.6" x14ac:dyDescent="0.3">
      <c r="V157" s="9" t="e">
        <f>ROUND(ROUND(#REF!, 2)/1.2, 2)</f>
        <v>#REF!</v>
      </c>
      <c r="Y157" s="9" t="e">
        <f>ROUND(#REF! / 1.2, 2)</f>
        <v>#REF!</v>
      </c>
      <c r="AD157" s="4" t="s">
        <v>396</v>
      </c>
      <c r="AE157" s="4" t="s">
        <v>397</v>
      </c>
      <c r="AF157" s="4" t="s">
        <v>398</v>
      </c>
    </row>
    <row r="158" spans="21:35" ht="17.100000000000001" customHeight="1" x14ac:dyDescent="0.3">
      <c r="U158" s="6" t="e">
        <f>SUM(U159,U189,U220,U243)</f>
        <v>#REF!</v>
      </c>
      <c r="Y158" s="9" t="e">
        <f>SUM(Y159,Y189,Y220,Y243)</f>
        <v>#REF!</v>
      </c>
      <c r="Z158" s="9" t="e">
        <f>SUM(Z159,Z189,Z220,Z243)</f>
        <v>#REF!</v>
      </c>
      <c r="AA158" s="9" t="e">
        <f>SUM(AA159,AA189,AA220,AA243)</f>
        <v>#REF!</v>
      </c>
      <c r="AD158" s="4">
        <v>183184349</v>
      </c>
      <c r="AE158" s="4">
        <v>10917463</v>
      </c>
    </row>
    <row r="159" spans="21:35" ht="17.100000000000001" customHeight="1" x14ac:dyDescent="0.3">
      <c r="U159" s="6" t="e">
        <f>SUM(U160,U163,U167,U171,U175,U178,U181,U185)</f>
        <v>#REF!</v>
      </c>
      <c r="Y159" s="9" t="e">
        <f>SUM(Y160,Y163,Y167,Y171,Y175,Y178,Y181,Y185)</f>
        <v>#REF!</v>
      </c>
      <c r="Z159" s="9" t="e">
        <f>SUM(Z160,Z163,Z167,Z171,Z175,Z178,Z181,Z185)</f>
        <v>#REF!</v>
      </c>
      <c r="AA159" s="9" t="e">
        <f>SUM(AA160,AA163,AA167,AA171,AA175,AA178,AA181,AA185)</f>
        <v>#REF!</v>
      </c>
      <c r="AD159" s="4">
        <v>183184350</v>
      </c>
      <c r="AE159" s="4">
        <v>10917456</v>
      </c>
    </row>
    <row r="160" spans="21:35" ht="18" x14ac:dyDescent="0.3">
      <c r="U160" s="14" t="e">
        <f>#REF!+#REF!</f>
        <v>#REF!</v>
      </c>
      <c r="V160" s="9" t="e">
        <f>ROUND(#REF! / 1.2, 2)</f>
        <v>#REF!</v>
      </c>
      <c r="W160" s="9" t="e">
        <f>ROUND(#REF! / 1.2, 2)</f>
        <v>#REF!</v>
      </c>
      <c r="X160" s="9" t="e">
        <f>ROUND(#REF! / 1.2, 2)</f>
        <v>#REF!</v>
      </c>
      <c r="Y160" s="9" t="e">
        <f>ROUND(#REF! / 1.2, 2)</f>
        <v>#REF!</v>
      </c>
      <c r="Z160" s="9" t="e">
        <f>ROUND(#REF! / 1.2, 2)</f>
        <v>#REF!</v>
      </c>
      <c r="AA160" s="9" t="e">
        <f>Y160+Z160</f>
        <v>#REF!</v>
      </c>
      <c r="AD160" s="4">
        <v>183184352</v>
      </c>
      <c r="AE160" s="4">
        <v>10917461</v>
      </c>
      <c r="AG160" s="4" t="s">
        <v>399</v>
      </c>
      <c r="AH160" s="4" t="s">
        <v>400</v>
      </c>
      <c r="AI160" s="4" t="s">
        <v>248</v>
      </c>
    </row>
    <row r="161" spans="21:35" ht="15.6" x14ac:dyDescent="0.3">
      <c r="V161" s="9" t="e">
        <f>ROUND(ROUND(#REF!, 2)/1.2, 2)</f>
        <v>#REF!</v>
      </c>
      <c r="Y161" s="9" t="e">
        <f>ROUND(#REF! / 1.2, 2)</f>
        <v>#REF!</v>
      </c>
      <c r="AD161" s="4" t="s">
        <v>401</v>
      </c>
      <c r="AE161" s="4" t="s">
        <v>402</v>
      </c>
      <c r="AF161" s="4" t="s">
        <v>403</v>
      </c>
    </row>
    <row r="162" spans="21:35" ht="15.6" x14ac:dyDescent="0.3">
      <c r="V162" s="9" t="e">
        <f>ROUND(ROUND(#REF!, 2)/1.2, 2)</f>
        <v>#REF!</v>
      </c>
      <c r="Y162" s="9" t="e">
        <f>ROUND(#REF! / 1.2, 2)</f>
        <v>#REF!</v>
      </c>
      <c r="AD162" s="4" t="s">
        <v>404</v>
      </c>
      <c r="AE162" s="4" t="s">
        <v>405</v>
      </c>
      <c r="AF162" s="4" t="s">
        <v>406</v>
      </c>
    </row>
    <row r="163" spans="21:35" ht="18" x14ac:dyDescent="0.3">
      <c r="U163" s="14" t="e">
        <f>#REF!+#REF!</f>
        <v>#REF!</v>
      </c>
      <c r="V163" s="9" t="e">
        <f>ROUND(#REF! / 1.2, 2)</f>
        <v>#REF!</v>
      </c>
      <c r="W163" s="9" t="e">
        <f>ROUND(#REF! / 1.2, 2)</f>
        <v>#REF!</v>
      </c>
      <c r="X163" s="9" t="e">
        <f>ROUND(#REF! / 1.2, 2)</f>
        <v>#REF!</v>
      </c>
      <c r="Y163" s="9" t="e">
        <f>ROUND(#REF! / 1.2, 2)</f>
        <v>#REF!</v>
      </c>
      <c r="Z163" s="9" t="e">
        <f>ROUND(#REF! / 1.2, 2)</f>
        <v>#REF!</v>
      </c>
      <c r="AA163" s="9" t="e">
        <f>Y163+Z163</f>
        <v>#REF!</v>
      </c>
      <c r="AD163" s="4">
        <v>183184354</v>
      </c>
      <c r="AE163" s="4">
        <v>10917466</v>
      </c>
      <c r="AG163" s="4" t="s">
        <v>407</v>
      </c>
      <c r="AH163" s="4" t="s">
        <v>408</v>
      </c>
      <c r="AI163" s="4" t="s">
        <v>248</v>
      </c>
    </row>
    <row r="164" spans="21:35" ht="15.6" x14ac:dyDescent="0.3">
      <c r="V164" s="9" t="e">
        <f>ROUND(ROUND(#REF!, 2)/1.2, 2)</f>
        <v>#REF!</v>
      </c>
      <c r="Y164" s="9" t="e">
        <f>ROUND(#REF! / 1.2, 2)</f>
        <v>#REF!</v>
      </c>
      <c r="AD164" s="4" t="s">
        <v>409</v>
      </c>
      <c r="AE164" s="4" t="s">
        <v>410</v>
      </c>
      <c r="AF164" s="4" t="s">
        <v>411</v>
      </c>
    </row>
    <row r="165" spans="21:35" ht="15.6" x14ac:dyDescent="0.3">
      <c r="V165" s="9" t="e">
        <f>ROUND(ROUND(#REF!, 2)/1.2, 2)</f>
        <v>#REF!</v>
      </c>
      <c r="Y165" s="9" t="e">
        <f>ROUND(#REF! / 1.2, 2)</f>
        <v>#REF!</v>
      </c>
      <c r="AD165" s="4" t="s">
        <v>412</v>
      </c>
      <c r="AE165" s="4" t="s">
        <v>413</v>
      </c>
      <c r="AF165" s="4" t="s">
        <v>414</v>
      </c>
    </row>
    <row r="166" spans="21:35" ht="15.6" x14ac:dyDescent="0.3">
      <c r="V166" s="9" t="e">
        <f>ROUND(ROUND(#REF!, 2)/1.2, 2)</f>
        <v>#REF!</v>
      </c>
      <c r="Y166" s="9" t="e">
        <f>ROUND(#REF! / 1.2, 2)</f>
        <v>#REF!</v>
      </c>
      <c r="AD166" s="4" t="s">
        <v>415</v>
      </c>
      <c r="AE166" s="4" t="s">
        <v>416</v>
      </c>
      <c r="AF166" s="4" t="s">
        <v>406</v>
      </c>
    </row>
    <row r="167" spans="21:35" ht="18" x14ac:dyDescent="0.3">
      <c r="U167" s="14" t="e">
        <f>#REF!+#REF!</f>
        <v>#REF!</v>
      </c>
      <c r="V167" s="9" t="e">
        <f>ROUND(#REF! / 1.2, 2)</f>
        <v>#REF!</v>
      </c>
      <c r="W167" s="9" t="e">
        <f>ROUND(#REF! / 1.2, 2)</f>
        <v>#REF!</v>
      </c>
      <c r="X167" s="9" t="e">
        <f>ROUND(#REF! / 1.2, 2)</f>
        <v>#REF!</v>
      </c>
      <c r="Y167" s="9" t="e">
        <f>ROUND(#REF! / 1.2, 2)</f>
        <v>#REF!</v>
      </c>
      <c r="Z167" s="9" t="e">
        <f>ROUND(#REF! / 1.2, 2)</f>
        <v>#REF!</v>
      </c>
      <c r="AA167" s="9" t="e">
        <f>Y167+Z167</f>
        <v>#REF!</v>
      </c>
      <c r="AD167" s="4">
        <v>183184355</v>
      </c>
      <c r="AE167" s="4">
        <v>10917467</v>
      </c>
      <c r="AG167" s="4" t="s">
        <v>417</v>
      </c>
      <c r="AH167" s="4" t="s">
        <v>418</v>
      </c>
      <c r="AI167" s="4" t="s">
        <v>248</v>
      </c>
    </row>
    <row r="168" spans="21:35" ht="15.6" x14ac:dyDescent="0.3">
      <c r="V168" s="9" t="e">
        <f>ROUND(ROUND(#REF!, 2)/1.2, 2)</f>
        <v>#REF!</v>
      </c>
      <c r="Y168" s="9" t="e">
        <f>ROUND(#REF! / 1.2, 2)</f>
        <v>#REF!</v>
      </c>
      <c r="AD168" s="4" t="s">
        <v>419</v>
      </c>
      <c r="AE168" s="4" t="s">
        <v>420</v>
      </c>
      <c r="AF168" s="4" t="s">
        <v>403</v>
      </c>
    </row>
    <row r="169" spans="21:35" ht="15.6" x14ac:dyDescent="0.3">
      <c r="V169" s="9" t="e">
        <f>ROUND(ROUND(#REF!, 2)/1.2, 2)</f>
        <v>#REF!</v>
      </c>
      <c r="Y169" s="9" t="e">
        <f>ROUND(#REF! / 1.2, 2)</f>
        <v>#REF!</v>
      </c>
      <c r="AD169" s="4" t="s">
        <v>421</v>
      </c>
      <c r="AE169" s="4" t="s">
        <v>422</v>
      </c>
      <c r="AF169" s="4" t="s">
        <v>414</v>
      </c>
    </row>
    <row r="170" spans="21:35" ht="15.6" x14ac:dyDescent="0.3">
      <c r="V170" s="9" t="e">
        <f>ROUND(ROUND(#REF!, 2)/1.2, 2)</f>
        <v>#REF!</v>
      </c>
      <c r="Y170" s="9" t="e">
        <f>ROUND(#REF! / 1.2, 2)</f>
        <v>#REF!</v>
      </c>
      <c r="AD170" s="4" t="s">
        <v>423</v>
      </c>
      <c r="AE170" s="4" t="s">
        <v>424</v>
      </c>
      <c r="AF170" s="4" t="s">
        <v>365</v>
      </c>
    </row>
    <row r="171" spans="21:35" ht="18" x14ac:dyDescent="0.3">
      <c r="U171" s="14" t="e">
        <f>#REF!+#REF!</f>
        <v>#REF!</v>
      </c>
      <c r="V171" s="9" t="e">
        <f>ROUND(#REF! / 1.2, 2)</f>
        <v>#REF!</v>
      </c>
      <c r="W171" s="9" t="e">
        <f>ROUND(#REF! / 1.2, 2)</f>
        <v>#REF!</v>
      </c>
      <c r="X171" s="9" t="e">
        <f>ROUND(#REF! / 1.2, 2)</f>
        <v>#REF!</v>
      </c>
      <c r="Y171" s="9" t="e">
        <f>ROUND(#REF! / 1.2, 2)</f>
        <v>#REF!</v>
      </c>
      <c r="Z171" s="9" t="e">
        <f>ROUND(#REF! / 1.2, 2)</f>
        <v>#REF!</v>
      </c>
      <c r="AA171" s="9" t="e">
        <f>Y171+Z171</f>
        <v>#REF!</v>
      </c>
      <c r="AD171" s="4">
        <v>183184356</v>
      </c>
      <c r="AE171" s="4">
        <v>10917468</v>
      </c>
      <c r="AG171" s="4" t="s">
        <v>425</v>
      </c>
      <c r="AH171" s="4" t="s">
        <v>426</v>
      </c>
      <c r="AI171" s="4" t="s">
        <v>248</v>
      </c>
    </row>
    <row r="172" spans="21:35" ht="15.6" x14ac:dyDescent="0.3">
      <c r="V172" s="9" t="e">
        <f>ROUND(ROUND(#REF!, 2)/1.2, 2)</f>
        <v>#REF!</v>
      </c>
      <c r="Y172" s="9" t="e">
        <f>ROUND(#REF! / 1.2, 2)</f>
        <v>#REF!</v>
      </c>
      <c r="AD172" s="4" t="s">
        <v>427</v>
      </c>
      <c r="AE172" s="4" t="s">
        <v>428</v>
      </c>
      <c r="AF172" s="4" t="s">
        <v>411</v>
      </c>
    </row>
    <row r="173" spans="21:35" ht="15.6" x14ac:dyDescent="0.3">
      <c r="V173" s="9" t="e">
        <f>ROUND(ROUND(#REF!, 2)/1.2, 2)</f>
        <v>#REF!</v>
      </c>
      <c r="Y173" s="9" t="e">
        <f>ROUND(#REF! / 1.2, 2)</f>
        <v>#REF!</v>
      </c>
      <c r="AD173" s="4" t="s">
        <v>429</v>
      </c>
      <c r="AE173" s="4" t="s">
        <v>430</v>
      </c>
      <c r="AF173" s="4" t="s">
        <v>365</v>
      </c>
    </row>
    <row r="174" spans="21:35" ht="15.6" x14ac:dyDescent="0.3">
      <c r="V174" s="9" t="e">
        <f>ROUND(ROUND(#REF!, 2)/1.2, 2)</f>
        <v>#REF!</v>
      </c>
      <c r="Y174" s="9" t="e">
        <f>ROUND(#REF! / 1.2, 2)</f>
        <v>#REF!</v>
      </c>
      <c r="AD174" s="4" t="s">
        <v>431</v>
      </c>
      <c r="AE174" s="4" t="s">
        <v>432</v>
      </c>
      <c r="AF174" s="4" t="s">
        <v>414</v>
      </c>
    </row>
    <row r="175" spans="21:35" ht="18" x14ac:dyDescent="0.3">
      <c r="U175" s="14" t="e">
        <f>#REF!+#REF!</f>
        <v>#REF!</v>
      </c>
      <c r="V175" s="9" t="e">
        <f>ROUND(#REF! / 1.2, 2)</f>
        <v>#REF!</v>
      </c>
      <c r="W175" s="9" t="e">
        <f>ROUND(#REF! / 1.2, 2)</f>
        <v>#REF!</v>
      </c>
      <c r="X175" s="9" t="e">
        <f>ROUND(#REF! / 1.2, 2)</f>
        <v>#REF!</v>
      </c>
      <c r="Y175" s="9" t="e">
        <f>ROUND(#REF! / 1.2, 2)</f>
        <v>#REF!</v>
      </c>
      <c r="Z175" s="9" t="e">
        <f>ROUND(#REF! / 1.2, 2)</f>
        <v>#REF!</v>
      </c>
      <c r="AA175" s="9" t="e">
        <f>Y175+Z175</f>
        <v>#REF!</v>
      </c>
      <c r="AD175" s="4">
        <v>183184358</v>
      </c>
      <c r="AE175" s="4">
        <v>10917623</v>
      </c>
      <c r="AG175" s="4" t="s">
        <v>433</v>
      </c>
      <c r="AH175" s="4" t="s">
        <v>434</v>
      </c>
      <c r="AI175" s="4" t="s">
        <v>248</v>
      </c>
    </row>
    <row r="176" spans="21:35" ht="15.6" x14ac:dyDescent="0.3">
      <c r="V176" s="9" t="e">
        <f>ROUND(ROUND(#REF!, 2)/1.2, 2)</f>
        <v>#REF!</v>
      </c>
      <c r="Y176" s="9" t="e">
        <f>ROUND(#REF! / 1.2, 2)</f>
        <v>#REF!</v>
      </c>
      <c r="AD176" s="4" t="s">
        <v>435</v>
      </c>
      <c r="AE176" s="4" t="s">
        <v>436</v>
      </c>
      <c r="AF176" s="4" t="s">
        <v>437</v>
      </c>
    </row>
    <row r="177" spans="21:35" ht="15.6" x14ac:dyDescent="0.3">
      <c r="V177" s="9" t="e">
        <f>ROUND(ROUND(#REF!, 2)/1.2, 2)</f>
        <v>#REF!</v>
      </c>
      <c r="Y177" s="9" t="e">
        <f>ROUND(#REF! / 1.2, 2)</f>
        <v>#REF!</v>
      </c>
      <c r="AD177" s="4" t="s">
        <v>438</v>
      </c>
      <c r="AE177" s="4" t="s">
        <v>439</v>
      </c>
      <c r="AF177" s="4" t="s">
        <v>440</v>
      </c>
    </row>
    <row r="178" spans="21:35" ht="18" x14ac:dyDescent="0.3">
      <c r="U178" s="14" t="e">
        <f>#REF!+#REF!</f>
        <v>#REF!</v>
      </c>
      <c r="V178" s="9" t="e">
        <f>ROUND(#REF! / 1.2, 2)</f>
        <v>#REF!</v>
      </c>
      <c r="W178" s="9" t="e">
        <f>ROUND(#REF! / 1.2, 2)</f>
        <v>#REF!</v>
      </c>
      <c r="X178" s="9" t="e">
        <f>ROUND(#REF! / 1.2, 2)</f>
        <v>#REF!</v>
      </c>
      <c r="Y178" s="9" t="e">
        <f>ROUND(#REF! / 1.2, 2)</f>
        <v>#REF!</v>
      </c>
      <c r="Z178" s="9" t="e">
        <f>ROUND(#REF! / 1.2, 2)</f>
        <v>#REF!</v>
      </c>
      <c r="AA178" s="9" t="e">
        <f>Y178+Z178</f>
        <v>#REF!</v>
      </c>
      <c r="AD178" s="4">
        <v>183184360</v>
      </c>
      <c r="AE178" s="4">
        <v>10917457</v>
      </c>
      <c r="AG178" s="4" t="s">
        <v>441</v>
      </c>
      <c r="AH178" s="4" t="s">
        <v>442</v>
      </c>
      <c r="AI178" s="4" t="s">
        <v>248</v>
      </c>
    </row>
    <row r="179" spans="21:35" ht="15.6" x14ac:dyDescent="0.3">
      <c r="V179" s="9" t="e">
        <f>ROUND(ROUND(#REF!, 2)/1.2, 2)</f>
        <v>#REF!</v>
      </c>
      <c r="Y179" s="9" t="e">
        <f>ROUND(#REF! / 1.2, 2)</f>
        <v>#REF!</v>
      </c>
      <c r="AD179" s="4" t="s">
        <v>443</v>
      </c>
      <c r="AE179" s="4" t="s">
        <v>444</v>
      </c>
      <c r="AF179" s="4" t="s">
        <v>445</v>
      </c>
    </row>
    <row r="180" spans="21:35" ht="15.6" x14ac:dyDescent="0.3">
      <c r="V180" s="9" t="e">
        <f>ROUND(ROUND(#REF!, 2)/1.2, 2)</f>
        <v>#REF!</v>
      </c>
      <c r="Y180" s="9" t="e">
        <f>ROUND(#REF! / 1.2, 2)</f>
        <v>#REF!</v>
      </c>
      <c r="AD180" s="4" t="s">
        <v>446</v>
      </c>
      <c r="AE180" s="4" t="s">
        <v>447</v>
      </c>
      <c r="AF180" s="4" t="s">
        <v>365</v>
      </c>
    </row>
    <row r="181" spans="21:35" ht="18" x14ac:dyDescent="0.3">
      <c r="U181" s="14" t="e">
        <f>#REF!+#REF!</f>
        <v>#REF!</v>
      </c>
      <c r="V181" s="9" t="e">
        <f>ROUND(#REF! / 1.2, 2)</f>
        <v>#REF!</v>
      </c>
      <c r="W181" s="9" t="e">
        <f>ROUND(#REF! / 1.2, 2)</f>
        <v>#REF!</v>
      </c>
      <c r="X181" s="9" t="e">
        <f>ROUND(#REF! / 1.2, 2)</f>
        <v>#REF!</v>
      </c>
      <c r="Y181" s="9" t="e">
        <f>ROUND(#REF! / 1.2, 2)</f>
        <v>#REF!</v>
      </c>
      <c r="Z181" s="9" t="e">
        <f>ROUND(#REF! / 1.2, 2)</f>
        <v>#REF!</v>
      </c>
      <c r="AA181" s="9" t="e">
        <f>Y181+Z181</f>
        <v>#REF!</v>
      </c>
      <c r="AD181" s="4">
        <v>183184362</v>
      </c>
      <c r="AE181" s="4">
        <v>10917465</v>
      </c>
      <c r="AG181" s="4" t="s">
        <v>448</v>
      </c>
      <c r="AH181" s="4" t="s">
        <v>449</v>
      </c>
      <c r="AI181" s="4" t="s">
        <v>248</v>
      </c>
    </row>
    <row r="182" spans="21:35" ht="15.6" x14ac:dyDescent="0.3">
      <c r="V182" s="9" t="e">
        <f>ROUND(ROUND(#REF!, 2)/1.2, 2)</f>
        <v>#REF!</v>
      </c>
      <c r="Y182" s="9" t="e">
        <f>ROUND(#REF! / 1.2, 2)</f>
        <v>#REF!</v>
      </c>
      <c r="AD182" s="4" t="s">
        <v>450</v>
      </c>
      <c r="AE182" s="4" t="s">
        <v>451</v>
      </c>
      <c r="AF182" s="4" t="s">
        <v>452</v>
      </c>
    </row>
    <row r="183" spans="21:35" ht="15.6" x14ac:dyDescent="0.3">
      <c r="V183" s="9" t="e">
        <f>ROUND(ROUND(#REF!, 2)/1.2, 2)</f>
        <v>#REF!</v>
      </c>
      <c r="Y183" s="9" t="e">
        <f>ROUND(#REF! / 1.2, 2)</f>
        <v>#REF!</v>
      </c>
      <c r="AD183" s="4" t="s">
        <v>453</v>
      </c>
      <c r="AE183" s="4" t="s">
        <v>454</v>
      </c>
      <c r="AF183" s="4" t="s">
        <v>455</v>
      </c>
    </row>
    <row r="184" spans="21:35" ht="15.6" x14ac:dyDescent="0.3">
      <c r="V184" s="9" t="e">
        <f>ROUND(ROUND(#REF!, 2)/1.2, 2)</f>
        <v>#REF!</v>
      </c>
      <c r="Y184" s="9" t="e">
        <f>ROUND(#REF! / 1.2, 2)</f>
        <v>#REF!</v>
      </c>
      <c r="AD184" s="4" t="s">
        <v>456</v>
      </c>
      <c r="AE184" s="4" t="s">
        <v>457</v>
      </c>
      <c r="AF184" s="4" t="s">
        <v>458</v>
      </c>
    </row>
    <row r="185" spans="21:35" ht="18" x14ac:dyDescent="0.3">
      <c r="U185" s="14" t="e">
        <f>#REF!+#REF!</f>
        <v>#REF!</v>
      </c>
      <c r="V185" s="9" t="e">
        <f>ROUND(#REF! / 1.2, 2)</f>
        <v>#REF!</v>
      </c>
      <c r="W185" s="9" t="e">
        <f>ROUND(#REF! / 1.2, 2)</f>
        <v>#REF!</v>
      </c>
      <c r="X185" s="9" t="e">
        <f>ROUND(#REF! / 1.2, 2)</f>
        <v>#REF!</v>
      </c>
      <c r="Y185" s="9" t="e">
        <f>ROUND(#REF! / 1.2, 2)</f>
        <v>#REF!</v>
      </c>
      <c r="Z185" s="9" t="e">
        <f>ROUND(#REF! / 1.2, 2)</f>
        <v>#REF!</v>
      </c>
      <c r="AA185" s="9" t="e">
        <f>Y185+Z185</f>
        <v>#REF!</v>
      </c>
      <c r="AD185" s="4">
        <v>183184751</v>
      </c>
      <c r="AE185" s="4">
        <v>10917469</v>
      </c>
      <c r="AG185" s="4" t="s">
        <v>448</v>
      </c>
      <c r="AH185" s="4" t="s">
        <v>449</v>
      </c>
      <c r="AI185" s="4" t="s">
        <v>248</v>
      </c>
    </row>
    <row r="186" spans="21:35" ht="15.6" x14ac:dyDescent="0.3">
      <c r="V186" s="9" t="e">
        <f>ROUND(ROUND(#REF!, 2)/1.2, 2)</f>
        <v>#REF!</v>
      </c>
      <c r="Y186" s="9" t="e">
        <f>ROUND(#REF! / 1.2, 2)</f>
        <v>#REF!</v>
      </c>
      <c r="AD186" s="4" t="s">
        <v>459</v>
      </c>
      <c r="AE186" s="4" t="s">
        <v>460</v>
      </c>
      <c r="AF186" s="4" t="s">
        <v>461</v>
      </c>
    </row>
    <row r="187" spans="21:35" ht="15.6" x14ac:dyDescent="0.3">
      <c r="V187" s="9" t="e">
        <f>ROUND(ROUND(#REF!, 2)/1.2, 2)</f>
        <v>#REF!</v>
      </c>
      <c r="Y187" s="9" t="e">
        <f>ROUND(#REF! / 1.2, 2)</f>
        <v>#REF!</v>
      </c>
      <c r="AD187" s="4" t="s">
        <v>462</v>
      </c>
      <c r="AE187" s="4" t="s">
        <v>463</v>
      </c>
      <c r="AF187" s="4" t="s">
        <v>455</v>
      </c>
    </row>
    <row r="188" spans="21:35" ht="15.6" x14ac:dyDescent="0.3">
      <c r="V188" s="9" t="e">
        <f>ROUND(ROUND(#REF!, 2)/1.2, 2)</f>
        <v>#REF!</v>
      </c>
      <c r="Y188" s="9" t="e">
        <f>ROUND(#REF! / 1.2, 2)</f>
        <v>#REF!</v>
      </c>
      <c r="AD188" s="4" t="s">
        <v>464</v>
      </c>
      <c r="AE188" s="4" t="s">
        <v>465</v>
      </c>
      <c r="AF188" s="4" t="s">
        <v>452</v>
      </c>
    </row>
    <row r="189" spans="21:35" ht="17.100000000000001" customHeight="1" x14ac:dyDescent="0.3">
      <c r="U189" s="6" t="e">
        <f>SUM(U190,U193,U198,U204,U209,U214,U217)</f>
        <v>#REF!</v>
      </c>
      <c r="Y189" s="9" t="e">
        <f>SUM(Y190,Y193,Y198,Y204,Y209,Y214,Y217)</f>
        <v>#REF!</v>
      </c>
      <c r="Z189" s="9" t="e">
        <f>SUM(Z190,Z193,Z198,Z204,Z209,Z214,Z217)</f>
        <v>#REF!</v>
      </c>
      <c r="AA189" s="9" t="e">
        <f>SUM(AA190,AA193,AA198,AA204,AA209,AA214,AA217)</f>
        <v>#REF!</v>
      </c>
      <c r="AD189" s="4">
        <v>183184363</v>
      </c>
      <c r="AE189" s="4">
        <v>10917621</v>
      </c>
    </row>
    <row r="190" spans="21:35" ht="18" x14ac:dyDescent="0.3">
      <c r="U190" s="14" t="e">
        <f>#REF!+#REF!</f>
        <v>#REF!</v>
      </c>
      <c r="V190" s="9" t="e">
        <f>ROUND(#REF! / 1.2, 2)</f>
        <v>#REF!</v>
      </c>
      <c r="W190" s="9" t="e">
        <f>ROUND(#REF! / 1.2, 2)</f>
        <v>#REF!</v>
      </c>
      <c r="X190" s="9" t="e">
        <f>ROUND(#REF! / 1.2, 2)</f>
        <v>#REF!</v>
      </c>
      <c r="Y190" s="9" t="e">
        <f>ROUND(#REF! / 1.2, 2)</f>
        <v>#REF!</v>
      </c>
      <c r="Z190" s="9" t="e">
        <f>ROUND(#REF! / 1.2, 2)</f>
        <v>#REF!</v>
      </c>
      <c r="AA190" s="9" t="e">
        <f>Y190+Z190</f>
        <v>#REF!</v>
      </c>
      <c r="AD190" s="4">
        <v>183184365</v>
      </c>
      <c r="AE190" s="4">
        <v>10918164</v>
      </c>
      <c r="AG190" s="4" t="s">
        <v>466</v>
      </c>
      <c r="AH190" s="4" t="s">
        <v>467</v>
      </c>
      <c r="AI190" s="4" t="s">
        <v>248</v>
      </c>
    </row>
    <row r="191" spans="21:35" ht="15.6" x14ac:dyDescent="0.3">
      <c r="V191" s="9" t="e">
        <f>ROUND(ROUND(#REF!, 2)/1.2, 2)</f>
        <v>#REF!</v>
      </c>
      <c r="Y191" s="9" t="e">
        <f>ROUND(#REF! / 1.2, 2)</f>
        <v>#REF!</v>
      </c>
      <c r="AD191" s="4" t="s">
        <v>468</v>
      </c>
      <c r="AE191" s="4" t="s">
        <v>469</v>
      </c>
      <c r="AF191" s="4" t="s">
        <v>470</v>
      </c>
    </row>
    <row r="192" spans="21:35" ht="15.6" x14ac:dyDescent="0.3">
      <c r="V192" s="9" t="e">
        <f>ROUND(ROUND(#REF!, 2)/1.2, 2)</f>
        <v>#REF!</v>
      </c>
      <c r="Y192" s="9" t="e">
        <f>ROUND(#REF! / 1.2, 2)</f>
        <v>#REF!</v>
      </c>
      <c r="AD192" s="4" t="s">
        <v>471</v>
      </c>
      <c r="AE192" s="4" t="s">
        <v>472</v>
      </c>
      <c r="AF192" s="4" t="s">
        <v>473</v>
      </c>
    </row>
    <row r="193" spans="21:35" ht="18" x14ac:dyDescent="0.3">
      <c r="U193" s="14" t="e">
        <f>#REF!+#REF!</f>
        <v>#REF!</v>
      </c>
      <c r="V193" s="9" t="e">
        <f>ROUND(#REF! / 1.2, 2)</f>
        <v>#REF!</v>
      </c>
      <c r="W193" s="9" t="e">
        <f>ROUND(#REF! / 1.2, 2)</f>
        <v>#REF!</v>
      </c>
      <c r="X193" s="9" t="e">
        <f>ROUND(#REF! / 1.2, 2)</f>
        <v>#REF!</v>
      </c>
      <c r="Y193" s="9" t="e">
        <f>ROUND(#REF! / 1.2, 2)</f>
        <v>#REF!</v>
      </c>
      <c r="Z193" s="9" t="e">
        <f>ROUND(#REF! / 1.2, 2)</f>
        <v>#REF!</v>
      </c>
      <c r="AA193" s="9" t="e">
        <f>Y193+Z193</f>
        <v>#REF!</v>
      </c>
      <c r="AD193" s="4">
        <v>183184367</v>
      </c>
      <c r="AE193" s="4">
        <v>10918169</v>
      </c>
      <c r="AG193" s="4" t="s">
        <v>474</v>
      </c>
      <c r="AH193" s="4" t="s">
        <v>475</v>
      </c>
      <c r="AI193" s="4" t="s">
        <v>248</v>
      </c>
    </row>
    <row r="194" spans="21:35" ht="15.6" x14ac:dyDescent="0.3">
      <c r="V194" s="9" t="e">
        <f>ROUND(ROUND(#REF!, 2)/1.2, 2)</f>
        <v>#REF!</v>
      </c>
      <c r="Y194" s="9" t="e">
        <f>ROUND(#REF! / 1.2, 2)</f>
        <v>#REF!</v>
      </c>
      <c r="AD194" s="4" t="s">
        <v>476</v>
      </c>
      <c r="AE194" s="4" t="s">
        <v>477</v>
      </c>
      <c r="AF194" s="4" t="s">
        <v>387</v>
      </c>
    </row>
    <row r="195" spans="21:35" ht="15.6" x14ac:dyDescent="0.3">
      <c r="V195" s="9" t="e">
        <f>ROUND(ROUND(#REF!, 2)/1.2, 2)</f>
        <v>#REF!</v>
      </c>
      <c r="Y195" s="9" t="e">
        <f>ROUND(#REF! / 1.2, 2)</f>
        <v>#REF!</v>
      </c>
      <c r="AD195" s="4" t="s">
        <v>478</v>
      </c>
      <c r="AE195" s="4" t="s">
        <v>479</v>
      </c>
      <c r="AF195" s="4" t="s">
        <v>480</v>
      </c>
    </row>
    <row r="196" spans="21:35" ht="15.6" x14ac:dyDescent="0.3">
      <c r="V196" s="9" t="e">
        <f>ROUND(ROUND(#REF!, 2)/1.2, 2)</f>
        <v>#REF!</v>
      </c>
      <c r="Y196" s="9" t="e">
        <f>ROUND(#REF! / 1.2, 2)</f>
        <v>#REF!</v>
      </c>
      <c r="AD196" s="4" t="s">
        <v>481</v>
      </c>
      <c r="AE196" s="4" t="s">
        <v>482</v>
      </c>
      <c r="AF196" s="4" t="s">
        <v>483</v>
      </c>
    </row>
    <row r="197" spans="21:35" ht="15.6" x14ac:dyDescent="0.3">
      <c r="V197" s="9" t="e">
        <f>ROUND(ROUND(#REF!, 2)/1.2, 2)</f>
        <v>#REF!</v>
      </c>
      <c r="Y197" s="9" t="e">
        <f>ROUND(#REF! / 1.2, 2)</f>
        <v>#REF!</v>
      </c>
      <c r="AD197" s="4" t="s">
        <v>484</v>
      </c>
      <c r="AE197" s="4" t="s">
        <v>485</v>
      </c>
      <c r="AF197" s="4" t="s">
        <v>486</v>
      </c>
    </row>
    <row r="198" spans="21:35" ht="18" x14ac:dyDescent="0.3">
      <c r="U198" s="14" t="e">
        <f>#REF!+#REF!</f>
        <v>#REF!</v>
      </c>
      <c r="V198" s="9" t="e">
        <f>ROUND(#REF! / 1.2, 2)</f>
        <v>#REF!</v>
      </c>
      <c r="W198" s="9" t="e">
        <f>ROUND(#REF! / 1.2, 2)</f>
        <v>#REF!</v>
      </c>
      <c r="X198" s="9" t="e">
        <f>ROUND(#REF! / 1.2, 2)</f>
        <v>#REF!</v>
      </c>
      <c r="Y198" s="9" t="e">
        <f>ROUND(#REF! / 1.2, 2)</f>
        <v>#REF!</v>
      </c>
      <c r="Z198" s="9" t="e">
        <f>ROUND(#REF! / 1.2, 2)</f>
        <v>#REF!</v>
      </c>
      <c r="AA198" s="9" t="e">
        <f>Y198+Z198</f>
        <v>#REF!</v>
      </c>
      <c r="AD198" s="4">
        <v>183184752</v>
      </c>
      <c r="AE198" s="4">
        <v>10936999</v>
      </c>
      <c r="AG198" s="4" t="s">
        <v>474</v>
      </c>
      <c r="AH198" s="4" t="s">
        <v>475</v>
      </c>
      <c r="AI198" s="4" t="s">
        <v>248</v>
      </c>
    </row>
    <row r="199" spans="21:35" ht="15.6" x14ac:dyDescent="0.3">
      <c r="V199" s="9" t="e">
        <f>ROUND(ROUND(#REF!, 2)/1.2, 2)</f>
        <v>#REF!</v>
      </c>
      <c r="Y199" s="9" t="e">
        <f>ROUND(#REF! / 1.2, 2)</f>
        <v>#REF!</v>
      </c>
      <c r="AD199" s="4" t="s">
        <v>487</v>
      </c>
      <c r="AE199" s="4" t="s">
        <v>488</v>
      </c>
      <c r="AF199" s="4" t="s">
        <v>486</v>
      </c>
    </row>
    <row r="200" spans="21:35" ht="15.6" x14ac:dyDescent="0.3">
      <c r="V200" s="9" t="e">
        <f>ROUND(ROUND(#REF!, 2)/1.2, 2)</f>
        <v>#REF!</v>
      </c>
      <c r="Y200" s="9" t="e">
        <f>ROUND(#REF! / 1.2, 2)</f>
        <v>#REF!</v>
      </c>
      <c r="AD200" s="4" t="s">
        <v>489</v>
      </c>
      <c r="AE200" s="4" t="s">
        <v>490</v>
      </c>
      <c r="AF200" s="4" t="s">
        <v>491</v>
      </c>
    </row>
    <row r="201" spans="21:35" ht="15.6" x14ac:dyDescent="0.3">
      <c r="V201" s="9" t="e">
        <f>ROUND(ROUND(#REF!, 2)/1.2, 2)</f>
        <v>#REF!</v>
      </c>
      <c r="Y201" s="9" t="e">
        <f>ROUND(#REF! / 1.2, 2)</f>
        <v>#REF!</v>
      </c>
      <c r="AD201" s="4" t="s">
        <v>492</v>
      </c>
      <c r="AE201" s="4" t="s">
        <v>493</v>
      </c>
      <c r="AF201" s="4" t="s">
        <v>494</v>
      </c>
    </row>
    <row r="202" spans="21:35" ht="15.6" x14ac:dyDescent="0.3">
      <c r="V202" s="9" t="e">
        <f>ROUND(ROUND(#REF!, 2)/1.2, 2)</f>
        <v>#REF!</v>
      </c>
      <c r="Y202" s="9" t="e">
        <f>ROUND(#REF! / 1.2, 2)</f>
        <v>#REF!</v>
      </c>
      <c r="AD202" s="4" t="s">
        <v>495</v>
      </c>
      <c r="AE202" s="4" t="s">
        <v>496</v>
      </c>
      <c r="AF202" s="4" t="s">
        <v>387</v>
      </c>
    </row>
    <row r="203" spans="21:35" ht="15.6" x14ac:dyDescent="0.3">
      <c r="V203" s="9" t="e">
        <f>ROUND(ROUND(#REF!, 2)/1.2, 2)</f>
        <v>#REF!</v>
      </c>
      <c r="Y203" s="9" t="e">
        <f>ROUND(#REF! / 1.2, 2)</f>
        <v>#REF!</v>
      </c>
      <c r="AD203" s="4" t="s">
        <v>497</v>
      </c>
      <c r="AE203" s="4" t="s">
        <v>498</v>
      </c>
      <c r="AF203" s="4" t="s">
        <v>499</v>
      </c>
    </row>
    <row r="204" spans="21:35" ht="18" x14ac:dyDescent="0.3">
      <c r="U204" s="14" t="e">
        <f>#REF!+#REF!</f>
        <v>#REF!</v>
      </c>
      <c r="V204" s="9" t="e">
        <f>ROUND(#REF! / 1.2, 2)</f>
        <v>#REF!</v>
      </c>
      <c r="W204" s="9" t="e">
        <f>ROUND(#REF! / 1.2, 2)</f>
        <v>#REF!</v>
      </c>
      <c r="X204" s="9" t="e">
        <f>ROUND(#REF! / 1.2, 2)</f>
        <v>#REF!</v>
      </c>
      <c r="Y204" s="9" t="e">
        <f>ROUND(#REF! / 1.2, 2)</f>
        <v>#REF!</v>
      </c>
      <c r="Z204" s="9" t="e">
        <f>ROUND(#REF! / 1.2, 2)</f>
        <v>#REF!</v>
      </c>
      <c r="AA204" s="9" t="e">
        <f>Y204+Z204</f>
        <v>#REF!</v>
      </c>
      <c r="AD204" s="4">
        <v>183184753</v>
      </c>
      <c r="AE204" s="4">
        <v>10937000</v>
      </c>
      <c r="AG204" s="4" t="s">
        <v>474</v>
      </c>
      <c r="AH204" s="4" t="s">
        <v>475</v>
      </c>
      <c r="AI204" s="4" t="s">
        <v>248</v>
      </c>
    </row>
    <row r="205" spans="21:35" ht="15.6" x14ac:dyDescent="0.3">
      <c r="V205" s="9" t="e">
        <f>ROUND(ROUND(#REF!, 2)/1.2, 2)</f>
        <v>#REF!</v>
      </c>
      <c r="Y205" s="9" t="e">
        <f>ROUND(#REF! / 1.2, 2)</f>
        <v>#REF!</v>
      </c>
      <c r="AD205" s="4" t="s">
        <v>500</v>
      </c>
      <c r="AE205" s="4" t="s">
        <v>501</v>
      </c>
      <c r="AF205" s="4" t="s">
        <v>387</v>
      </c>
    </row>
    <row r="206" spans="21:35" ht="15.6" x14ac:dyDescent="0.3">
      <c r="V206" s="9" t="e">
        <f>ROUND(ROUND(#REF!, 2)/1.2, 2)</f>
        <v>#REF!</v>
      </c>
      <c r="Y206" s="9" t="e">
        <f>ROUND(#REF! / 1.2, 2)</f>
        <v>#REF!</v>
      </c>
      <c r="AD206" s="4" t="s">
        <v>502</v>
      </c>
      <c r="AE206" s="4" t="s">
        <v>503</v>
      </c>
      <c r="AF206" s="4" t="s">
        <v>504</v>
      </c>
    </row>
    <row r="207" spans="21:35" ht="15.6" x14ac:dyDescent="0.3">
      <c r="V207" s="9" t="e">
        <f>ROUND(ROUND(#REF!, 2)/1.2, 2)</f>
        <v>#REF!</v>
      </c>
      <c r="Y207" s="9" t="e">
        <f>ROUND(#REF! / 1.2, 2)</f>
        <v>#REF!</v>
      </c>
      <c r="AD207" s="4" t="s">
        <v>505</v>
      </c>
      <c r="AE207" s="4" t="s">
        <v>506</v>
      </c>
      <c r="AF207" s="4" t="s">
        <v>507</v>
      </c>
    </row>
    <row r="208" spans="21:35" ht="15.6" x14ac:dyDescent="0.3">
      <c r="V208" s="9" t="e">
        <f>ROUND(ROUND(#REF!, 2)/1.2, 2)</f>
        <v>#REF!</v>
      </c>
      <c r="Y208" s="9" t="e">
        <f>ROUND(#REF! / 1.2, 2)</f>
        <v>#REF!</v>
      </c>
      <c r="AD208" s="4" t="s">
        <v>508</v>
      </c>
      <c r="AE208" s="4" t="s">
        <v>509</v>
      </c>
      <c r="AF208" s="4" t="s">
        <v>486</v>
      </c>
    </row>
    <row r="209" spans="21:35" ht="18" x14ac:dyDescent="0.3">
      <c r="U209" s="14" t="e">
        <f>#REF!+#REF!</f>
        <v>#REF!</v>
      </c>
      <c r="V209" s="9" t="e">
        <f>ROUND(#REF! / 1.2, 2)</f>
        <v>#REF!</v>
      </c>
      <c r="W209" s="9" t="e">
        <f>ROUND(#REF! / 1.2, 2)</f>
        <v>#REF!</v>
      </c>
      <c r="X209" s="9" t="e">
        <f>ROUND(#REF! / 1.2, 2)</f>
        <v>#REF!</v>
      </c>
      <c r="Y209" s="9" t="e">
        <f>ROUND(#REF! / 1.2, 2)</f>
        <v>#REF!</v>
      </c>
      <c r="Z209" s="9" t="e">
        <f>ROUND(#REF! / 1.2, 2)</f>
        <v>#REF!</v>
      </c>
      <c r="AA209" s="9" t="e">
        <f>Y209+Z209</f>
        <v>#REF!</v>
      </c>
      <c r="AD209" s="4">
        <v>183184754</v>
      </c>
      <c r="AE209" s="4">
        <v>10937001</v>
      </c>
      <c r="AG209" s="4" t="s">
        <v>474</v>
      </c>
      <c r="AH209" s="4" t="s">
        <v>475</v>
      </c>
      <c r="AI209" s="4" t="s">
        <v>248</v>
      </c>
    </row>
    <row r="210" spans="21:35" ht="15.6" x14ac:dyDescent="0.3">
      <c r="V210" s="9" t="e">
        <f>ROUND(ROUND(#REF!, 2)/1.2, 2)</f>
        <v>#REF!</v>
      </c>
      <c r="Y210" s="9" t="e">
        <f>ROUND(#REF! / 1.2, 2)</f>
        <v>#REF!</v>
      </c>
      <c r="AD210" s="4" t="s">
        <v>510</v>
      </c>
      <c r="AE210" s="4" t="s">
        <v>511</v>
      </c>
      <c r="AF210" s="4" t="s">
        <v>486</v>
      </c>
    </row>
    <row r="211" spans="21:35" ht="15.6" x14ac:dyDescent="0.3">
      <c r="V211" s="9" t="e">
        <f>ROUND(ROUND(#REF!, 2)/1.2, 2)</f>
        <v>#REF!</v>
      </c>
      <c r="Y211" s="9" t="e">
        <f>ROUND(#REF! / 1.2, 2)</f>
        <v>#REF!</v>
      </c>
      <c r="AD211" s="4" t="s">
        <v>512</v>
      </c>
      <c r="AE211" s="4" t="s">
        <v>513</v>
      </c>
      <c r="AF211" s="4" t="s">
        <v>507</v>
      </c>
    </row>
    <row r="212" spans="21:35" ht="15.6" x14ac:dyDescent="0.3">
      <c r="V212" s="9" t="e">
        <f>ROUND(ROUND(#REF!, 2)/1.2, 2)</f>
        <v>#REF!</v>
      </c>
      <c r="Y212" s="9" t="e">
        <f>ROUND(#REF! / 1.2, 2)</f>
        <v>#REF!</v>
      </c>
      <c r="AD212" s="4" t="s">
        <v>514</v>
      </c>
      <c r="AE212" s="4" t="s">
        <v>515</v>
      </c>
      <c r="AF212" s="4" t="s">
        <v>516</v>
      </c>
    </row>
    <row r="213" spans="21:35" ht="15.6" x14ac:dyDescent="0.3">
      <c r="V213" s="9" t="e">
        <f>ROUND(ROUND(#REF!, 2)/1.2, 2)</f>
        <v>#REF!</v>
      </c>
      <c r="Y213" s="9" t="e">
        <f>ROUND(#REF! / 1.2, 2)</f>
        <v>#REF!</v>
      </c>
      <c r="AD213" s="4" t="s">
        <v>517</v>
      </c>
      <c r="AE213" s="4" t="s">
        <v>518</v>
      </c>
      <c r="AF213" s="4" t="s">
        <v>387</v>
      </c>
    </row>
    <row r="214" spans="21:35" ht="18" x14ac:dyDescent="0.3">
      <c r="U214" s="14" t="e">
        <f>#REF!+#REF!</f>
        <v>#REF!</v>
      </c>
      <c r="V214" s="9" t="e">
        <f>ROUND(#REF! / 1.2, 2)</f>
        <v>#REF!</v>
      </c>
      <c r="W214" s="9" t="e">
        <f>ROUND(#REF! / 1.2, 2)</f>
        <v>#REF!</v>
      </c>
      <c r="X214" s="9" t="e">
        <f>ROUND(#REF! / 1.2, 2)</f>
        <v>#REF!</v>
      </c>
      <c r="Y214" s="9" t="e">
        <f>ROUND(#REF! / 1.2, 2)</f>
        <v>#REF!</v>
      </c>
      <c r="Z214" s="9" t="e">
        <f>ROUND(#REF! / 1.2, 2)</f>
        <v>#REF!</v>
      </c>
      <c r="AA214" s="9" t="e">
        <f>Y214+Z214</f>
        <v>#REF!</v>
      </c>
      <c r="AD214" s="4">
        <v>183184369</v>
      </c>
      <c r="AE214" s="4">
        <v>10917625</v>
      </c>
      <c r="AG214" s="4" t="s">
        <v>519</v>
      </c>
      <c r="AH214" s="4" t="s">
        <v>520</v>
      </c>
      <c r="AI214" s="4" t="s">
        <v>248</v>
      </c>
    </row>
    <row r="215" spans="21:35" ht="15.6" x14ac:dyDescent="0.3">
      <c r="V215" s="9" t="e">
        <f>ROUND(ROUND(#REF!, 2)/1.2, 2)</f>
        <v>#REF!</v>
      </c>
      <c r="Y215" s="9" t="e">
        <f>ROUND(#REF! / 1.2, 2)</f>
        <v>#REF!</v>
      </c>
      <c r="AD215" s="4" t="s">
        <v>521</v>
      </c>
      <c r="AE215" s="4" t="s">
        <v>522</v>
      </c>
      <c r="AF215" s="4" t="s">
        <v>523</v>
      </c>
    </row>
    <row r="216" spans="21:35" ht="15.6" x14ac:dyDescent="0.3">
      <c r="V216" s="9" t="e">
        <f>ROUND(ROUND(#REF!, 2)/1.2, 2)</f>
        <v>#REF!</v>
      </c>
      <c r="Y216" s="9" t="e">
        <f>ROUND(#REF! / 1.2, 2)</f>
        <v>#REF!</v>
      </c>
      <c r="AD216" s="4" t="s">
        <v>524</v>
      </c>
      <c r="AE216" s="4" t="s">
        <v>525</v>
      </c>
      <c r="AF216" s="4" t="s">
        <v>526</v>
      </c>
    </row>
    <row r="217" spans="21:35" ht="18" x14ac:dyDescent="0.3">
      <c r="U217" s="14" t="e">
        <f>#REF!+#REF!</f>
        <v>#REF!</v>
      </c>
      <c r="V217" s="9" t="e">
        <f>ROUND(#REF! / 1.2, 2)</f>
        <v>#REF!</v>
      </c>
      <c r="W217" s="9" t="e">
        <f>ROUND(#REF! / 1.2, 2)</f>
        <v>#REF!</v>
      </c>
      <c r="X217" s="9" t="e">
        <f>ROUND(#REF! / 1.2, 2)</f>
        <v>#REF!</v>
      </c>
      <c r="Y217" s="9" t="e">
        <f>ROUND(#REF! / 1.2, 2)</f>
        <v>#REF!</v>
      </c>
      <c r="Z217" s="9" t="e">
        <f>ROUND(#REF! / 1.2, 2)</f>
        <v>#REF!</v>
      </c>
      <c r="AA217" s="9" t="e">
        <f>Y217+Z217</f>
        <v>#REF!</v>
      </c>
      <c r="AD217" s="4">
        <v>183184755</v>
      </c>
      <c r="AE217" s="4">
        <v>10918161</v>
      </c>
      <c r="AG217" s="4" t="s">
        <v>519</v>
      </c>
      <c r="AH217" s="4" t="s">
        <v>520</v>
      </c>
      <c r="AI217" s="4" t="s">
        <v>248</v>
      </c>
    </row>
    <row r="218" spans="21:35" ht="15.6" x14ac:dyDescent="0.3">
      <c r="V218" s="9" t="e">
        <f>ROUND(ROUND(#REF!, 2)/1.2, 2)</f>
        <v>#REF!</v>
      </c>
      <c r="Y218" s="9" t="e">
        <f>ROUND(#REF! / 1.2, 2)</f>
        <v>#REF!</v>
      </c>
      <c r="AD218" s="4" t="s">
        <v>527</v>
      </c>
      <c r="AE218" s="4" t="s">
        <v>528</v>
      </c>
      <c r="AF218" s="4" t="s">
        <v>529</v>
      </c>
    </row>
    <row r="219" spans="21:35" ht="15.6" x14ac:dyDescent="0.3">
      <c r="V219" s="9" t="e">
        <f>ROUND(ROUND(#REF!, 2)/1.2, 2)</f>
        <v>#REF!</v>
      </c>
      <c r="Y219" s="9" t="e">
        <f>ROUND(#REF! / 1.2, 2)</f>
        <v>#REF!</v>
      </c>
      <c r="AD219" s="4" t="s">
        <v>530</v>
      </c>
      <c r="AE219" s="4" t="s">
        <v>531</v>
      </c>
      <c r="AF219" s="4" t="s">
        <v>365</v>
      </c>
    </row>
    <row r="220" spans="21:35" ht="17.100000000000001" customHeight="1" x14ac:dyDescent="0.3">
      <c r="U220" s="6" t="e">
        <f>SUM(U221,U225,U229,U232,U237,U239)</f>
        <v>#REF!</v>
      </c>
      <c r="Y220" s="9" t="e">
        <f>SUM(Y221,Y225,Y229,Y232,Y237,Y239)</f>
        <v>#REF!</v>
      </c>
      <c r="Z220" s="9" t="e">
        <f>SUM(Z221,Z225,Z229,Z232,Z237,Z239)</f>
        <v>#REF!</v>
      </c>
      <c r="AA220" s="9" t="e">
        <f>SUM(AA221,AA225,AA229,AA232,AA237,AA239)</f>
        <v>#REF!</v>
      </c>
      <c r="AD220" s="4">
        <v>183184370</v>
      </c>
      <c r="AE220" s="4">
        <v>10938551</v>
      </c>
    </row>
    <row r="221" spans="21:35" ht="18" x14ac:dyDescent="0.3">
      <c r="U221" s="14" t="e">
        <f>#REF!+#REF!</f>
        <v>#REF!</v>
      </c>
      <c r="V221" s="9" t="e">
        <f>ROUND(#REF! / 1.2, 2)</f>
        <v>#REF!</v>
      </c>
      <c r="W221" s="9" t="e">
        <f>ROUND(#REF! / 1.2, 2)</f>
        <v>#REF!</v>
      </c>
      <c r="X221" s="9" t="e">
        <f>ROUND(#REF! / 1.2, 2)</f>
        <v>#REF!</v>
      </c>
      <c r="Y221" s="9" t="e">
        <f>ROUND(#REF! / 1.2, 2)</f>
        <v>#REF!</v>
      </c>
      <c r="Z221" s="9" t="e">
        <f>ROUND(#REF! / 1.2, 2)</f>
        <v>#REF!</v>
      </c>
      <c r="AA221" s="9" t="e">
        <f>Y221+Z221</f>
        <v>#REF!</v>
      </c>
      <c r="AD221" s="4">
        <v>183184372</v>
      </c>
      <c r="AE221" s="4">
        <v>11000535</v>
      </c>
      <c r="AG221" s="4" t="s">
        <v>532</v>
      </c>
      <c r="AH221" s="4" t="s">
        <v>533</v>
      </c>
      <c r="AI221" s="4" t="s">
        <v>248</v>
      </c>
    </row>
    <row r="222" spans="21:35" ht="15.6" x14ac:dyDescent="0.3">
      <c r="V222" s="9" t="e">
        <f>ROUND(ROUND(#REF!, 2)/1.2, 2)</f>
        <v>#REF!</v>
      </c>
      <c r="Y222" s="9" t="e">
        <f>ROUND(#REF! / 1.2, 2)</f>
        <v>#REF!</v>
      </c>
      <c r="AD222" s="4" t="s">
        <v>534</v>
      </c>
      <c r="AE222" s="4" t="s">
        <v>535</v>
      </c>
      <c r="AF222" s="4" t="s">
        <v>406</v>
      </c>
    </row>
    <row r="223" spans="21:35" ht="15.6" x14ac:dyDescent="0.3">
      <c r="V223" s="9" t="e">
        <f>ROUND(ROUND(#REF!, 2)/1.2, 2)</f>
        <v>#REF!</v>
      </c>
      <c r="Y223" s="9" t="e">
        <f>ROUND(#REF! / 1.2, 2)</f>
        <v>#REF!</v>
      </c>
      <c r="AD223" s="4" t="s">
        <v>536</v>
      </c>
      <c r="AE223" s="4" t="s">
        <v>537</v>
      </c>
      <c r="AF223" s="4" t="s">
        <v>538</v>
      </c>
    </row>
    <row r="224" spans="21:35" ht="15.6" x14ac:dyDescent="0.3">
      <c r="V224" s="9" t="e">
        <f>ROUND(ROUND(#REF!, 2)/1.2, 2)</f>
        <v>#REF!</v>
      </c>
      <c r="Y224" s="9" t="e">
        <f>ROUND(#REF! / 1.2, 2)</f>
        <v>#REF!</v>
      </c>
      <c r="AD224" s="4" t="s">
        <v>539</v>
      </c>
      <c r="AE224" s="4" t="s">
        <v>540</v>
      </c>
      <c r="AF224" s="4" t="s">
        <v>541</v>
      </c>
    </row>
    <row r="225" spans="21:35" ht="18" x14ac:dyDescent="0.3">
      <c r="U225" s="14" t="e">
        <f>#REF!+#REF!</f>
        <v>#REF!</v>
      </c>
      <c r="V225" s="9" t="e">
        <f>ROUND(#REF! / 1.2, 2)</f>
        <v>#REF!</v>
      </c>
      <c r="W225" s="9" t="e">
        <f>ROUND(#REF! / 1.2, 2)</f>
        <v>#REF!</v>
      </c>
      <c r="X225" s="9" t="e">
        <f>ROUND(#REF! / 1.2, 2)</f>
        <v>#REF!</v>
      </c>
      <c r="Y225" s="9" t="e">
        <f>ROUND(#REF! / 1.2, 2)</f>
        <v>#REF!</v>
      </c>
      <c r="Z225" s="9" t="e">
        <f>ROUND(#REF! / 1.2, 2)</f>
        <v>#REF!</v>
      </c>
      <c r="AA225" s="9" t="e">
        <f>Y225+Z225</f>
        <v>#REF!</v>
      </c>
      <c r="AD225" s="4">
        <v>183184374</v>
      </c>
      <c r="AE225" s="4">
        <v>11000536</v>
      </c>
      <c r="AG225" s="4" t="s">
        <v>542</v>
      </c>
      <c r="AH225" s="4" t="s">
        <v>543</v>
      </c>
      <c r="AI225" s="4" t="s">
        <v>248</v>
      </c>
    </row>
    <row r="226" spans="21:35" ht="15.6" x14ac:dyDescent="0.3">
      <c r="V226" s="9" t="e">
        <f>ROUND(ROUND(#REF!, 2)/1.2, 2)</f>
        <v>#REF!</v>
      </c>
      <c r="Y226" s="9" t="e">
        <f>ROUND(#REF! / 1.2, 2)</f>
        <v>#REF!</v>
      </c>
      <c r="AD226" s="4" t="s">
        <v>544</v>
      </c>
      <c r="AE226" s="4" t="s">
        <v>545</v>
      </c>
      <c r="AF226" s="4" t="s">
        <v>546</v>
      </c>
    </row>
    <row r="227" spans="21:35" ht="15.6" x14ac:dyDescent="0.3">
      <c r="V227" s="9" t="e">
        <f>ROUND(ROUND(#REF!, 2)/1.2, 2)</f>
        <v>#REF!</v>
      </c>
      <c r="Y227" s="9" t="e">
        <f>ROUND(#REF! / 1.2, 2)</f>
        <v>#REF!</v>
      </c>
      <c r="AD227" s="4" t="s">
        <v>547</v>
      </c>
      <c r="AE227" s="4" t="s">
        <v>548</v>
      </c>
      <c r="AF227" s="4" t="s">
        <v>549</v>
      </c>
    </row>
    <row r="228" spans="21:35" ht="15.6" x14ac:dyDescent="0.3">
      <c r="V228" s="9" t="e">
        <f>ROUND(ROUND(#REF!, 2)/1.2, 2)</f>
        <v>#REF!</v>
      </c>
      <c r="Y228" s="9" t="e">
        <f>ROUND(#REF! / 1.2, 2)</f>
        <v>#REF!</v>
      </c>
      <c r="AD228" s="4" t="s">
        <v>550</v>
      </c>
      <c r="AE228" s="4" t="s">
        <v>551</v>
      </c>
      <c r="AF228" s="4" t="s">
        <v>365</v>
      </c>
    </row>
    <row r="229" spans="21:35" ht="18" x14ac:dyDescent="0.3">
      <c r="U229" s="14" t="e">
        <f>#REF!+#REF!</f>
        <v>#REF!</v>
      </c>
      <c r="V229" s="9" t="e">
        <f>ROUND(#REF! / 1.2, 2)</f>
        <v>#REF!</v>
      </c>
      <c r="W229" s="9" t="e">
        <f>ROUND(#REF! / 1.2, 2)</f>
        <v>#REF!</v>
      </c>
      <c r="X229" s="9" t="e">
        <f>ROUND(#REF! / 1.2, 2)</f>
        <v>#REF!</v>
      </c>
      <c r="Y229" s="9" t="e">
        <f>ROUND(#REF! / 1.2, 2)</f>
        <v>#REF!</v>
      </c>
      <c r="Z229" s="9" t="e">
        <f>ROUND(#REF! / 1.2, 2)</f>
        <v>#REF!</v>
      </c>
      <c r="AA229" s="9" t="e">
        <f>Y229+Z229</f>
        <v>#REF!</v>
      </c>
      <c r="AD229" s="4">
        <v>183184376</v>
      </c>
      <c r="AE229" s="4">
        <v>11000532</v>
      </c>
      <c r="AG229" s="4" t="s">
        <v>552</v>
      </c>
      <c r="AH229" s="4" t="s">
        <v>553</v>
      </c>
      <c r="AI229" s="4" t="s">
        <v>248</v>
      </c>
    </row>
    <row r="230" spans="21:35" ht="15.6" x14ac:dyDescent="0.3">
      <c r="V230" s="9" t="e">
        <f>ROUND(ROUND(#REF!, 2)/1.2, 2)</f>
        <v>#REF!</v>
      </c>
      <c r="Y230" s="9" t="e">
        <f>ROUND(#REF! / 1.2, 2)</f>
        <v>#REF!</v>
      </c>
      <c r="AD230" s="4" t="s">
        <v>554</v>
      </c>
      <c r="AE230" s="4" t="s">
        <v>555</v>
      </c>
      <c r="AF230" s="4" t="s">
        <v>556</v>
      </c>
    </row>
    <row r="231" spans="21:35" ht="15.6" x14ac:dyDescent="0.3">
      <c r="V231" s="9" t="e">
        <f>ROUND(ROUND(#REF!, 2)/1.2, 2)</f>
        <v>#REF!</v>
      </c>
      <c r="Y231" s="9" t="e">
        <f>ROUND(#REF! / 1.2, 2)</f>
        <v>#REF!</v>
      </c>
      <c r="AD231" s="4" t="s">
        <v>557</v>
      </c>
      <c r="AE231" s="4" t="s">
        <v>558</v>
      </c>
      <c r="AF231" s="4" t="s">
        <v>365</v>
      </c>
    </row>
    <row r="232" spans="21:35" ht="18" x14ac:dyDescent="0.3">
      <c r="U232" s="14" t="e">
        <f>#REF!+#REF!</f>
        <v>#REF!</v>
      </c>
      <c r="V232" s="9" t="e">
        <f>ROUND(#REF! / 1.2, 2)</f>
        <v>#REF!</v>
      </c>
      <c r="W232" s="9" t="e">
        <f>ROUND(#REF! / 1.2, 2)</f>
        <v>#REF!</v>
      </c>
      <c r="X232" s="9" t="e">
        <f>ROUND(#REF! / 1.2, 2)</f>
        <v>#REF!</v>
      </c>
      <c r="Y232" s="9" t="e">
        <f>ROUND(#REF! / 1.2, 2)</f>
        <v>#REF!</v>
      </c>
      <c r="Z232" s="9" t="e">
        <f>ROUND(#REF! / 1.2, 2)</f>
        <v>#REF!</v>
      </c>
      <c r="AA232" s="9" t="e">
        <f>Y232+Z232</f>
        <v>#REF!</v>
      </c>
      <c r="AD232" s="4">
        <v>183184378</v>
      </c>
      <c r="AE232" s="4">
        <v>10938695</v>
      </c>
      <c r="AG232" s="4" t="s">
        <v>559</v>
      </c>
      <c r="AH232" s="4" t="s">
        <v>560</v>
      </c>
      <c r="AI232" s="4" t="s">
        <v>248</v>
      </c>
    </row>
    <row r="233" spans="21:35" ht="15.6" x14ac:dyDescent="0.3">
      <c r="V233" s="9" t="e">
        <f>ROUND(ROUND(#REF!, 2)/1.2, 2)</f>
        <v>#REF!</v>
      </c>
      <c r="Y233" s="9" t="e">
        <f>ROUND(#REF! / 1.2, 2)</f>
        <v>#REF!</v>
      </c>
      <c r="AD233" s="4" t="s">
        <v>561</v>
      </c>
      <c r="AE233" s="4" t="s">
        <v>562</v>
      </c>
      <c r="AF233" s="4" t="s">
        <v>563</v>
      </c>
    </row>
    <row r="234" spans="21:35" ht="15.6" x14ac:dyDescent="0.3">
      <c r="V234" s="9" t="e">
        <f>ROUND(ROUND(#REF!, 2)/1.2, 2)</f>
        <v>#REF!</v>
      </c>
      <c r="Y234" s="9" t="e">
        <f>ROUND(#REF! / 1.2, 2)</f>
        <v>#REF!</v>
      </c>
      <c r="AD234" s="4" t="s">
        <v>564</v>
      </c>
      <c r="AE234" s="4" t="s">
        <v>565</v>
      </c>
      <c r="AF234" s="4" t="s">
        <v>390</v>
      </c>
    </row>
    <row r="235" spans="21:35" ht="15.6" x14ac:dyDescent="0.3">
      <c r="V235" s="9" t="e">
        <f>ROUND(ROUND(#REF!, 2)/1.2, 2)</f>
        <v>#REF!</v>
      </c>
      <c r="Y235" s="9" t="e">
        <f>ROUND(#REF! / 1.2, 2)</f>
        <v>#REF!</v>
      </c>
      <c r="AD235" s="4" t="s">
        <v>566</v>
      </c>
      <c r="AE235" s="4" t="s">
        <v>567</v>
      </c>
      <c r="AF235" s="4" t="s">
        <v>507</v>
      </c>
    </row>
    <row r="236" spans="21:35" ht="15.6" x14ac:dyDescent="0.3">
      <c r="V236" s="9" t="e">
        <f>ROUND(ROUND(#REF!, 2)/1.2, 2)</f>
        <v>#REF!</v>
      </c>
      <c r="Y236" s="9" t="e">
        <f>ROUND(#REF! / 1.2, 2)</f>
        <v>#REF!</v>
      </c>
      <c r="AD236" s="4" t="s">
        <v>568</v>
      </c>
      <c r="AE236" s="4" t="s">
        <v>569</v>
      </c>
      <c r="AF236" s="4" t="s">
        <v>406</v>
      </c>
    </row>
    <row r="237" spans="21:35" ht="18" x14ac:dyDescent="0.3">
      <c r="U237" s="14" t="e">
        <f>#REF!+#REF!</f>
        <v>#REF!</v>
      </c>
      <c r="V237" s="9" t="e">
        <f>ROUND(#REF! / 1.2, 2)</f>
        <v>#REF!</v>
      </c>
      <c r="W237" s="9" t="e">
        <f>ROUND(#REF! / 1.2, 2)</f>
        <v>#REF!</v>
      </c>
      <c r="X237" s="9" t="e">
        <f>ROUND(#REF! / 1.2, 2)</f>
        <v>#REF!</v>
      </c>
      <c r="Y237" s="9" t="e">
        <f>ROUND(#REF! / 1.2, 2)</f>
        <v>#REF!</v>
      </c>
      <c r="Z237" s="9" t="e">
        <f>ROUND(#REF! / 1.2, 2)</f>
        <v>#REF!</v>
      </c>
      <c r="AA237" s="9" t="e">
        <f>Y237+Z237</f>
        <v>#REF!</v>
      </c>
      <c r="AD237" s="4">
        <v>183184380</v>
      </c>
      <c r="AE237" s="4">
        <v>10938572</v>
      </c>
      <c r="AG237" s="4" t="s">
        <v>570</v>
      </c>
      <c r="AH237" s="4" t="s">
        <v>571</v>
      </c>
      <c r="AI237" s="4" t="s">
        <v>248</v>
      </c>
    </row>
    <row r="238" spans="21:35" ht="15.6" x14ac:dyDescent="0.3">
      <c r="V238" s="9" t="e">
        <f>ROUND(ROUND(#REF!, 2)/1.2, 2)</f>
        <v>#REF!</v>
      </c>
      <c r="Y238" s="9" t="e">
        <f>ROUND(#REF! / 1.2, 2)</f>
        <v>#REF!</v>
      </c>
      <c r="AD238" s="4" t="s">
        <v>572</v>
      </c>
      <c r="AE238" s="4" t="s">
        <v>573</v>
      </c>
      <c r="AF238" s="4" t="s">
        <v>574</v>
      </c>
    </row>
    <row r="239" spans="21:35" ht="18" x14ac:dyDescent="0.3">
      <c r="U239" s="14" t="e">
        <f>#REF!+#REF!</f>
        <v>#REF!</v>
      </c>
      <c r="V239" s="9" t="e">
        <f>ROUND(#REF! / 1.2, 2)</f>
        <v>#REF!</v>
      </c>
      <c r="W239" s="9" t="e">
        <f>ROUND(#REF! / 1.2, 2)</f>
        <v>#REF!</v>
      </c>
      <c r="X239" s="9" t="e">
        <f>ROUND(#REF! / 1.2, 2)</f>
        <v>#REF!</v>
      </c>
      <c r="Y239" s="9" t="e">
        <f>ROUND(#REF! / 1.2, 2)</f>
        <v>#REF!</v>
      </c>
      <c r="Z239" s="9" t="e">
        <f>ROUND(#REF! / 1.2, 2)</f>
        <v>#REF!</v>
      </c>
      <c r="AA239" s="9" t="e">
        <f>Y239+Z239</f>
        <v>#REF!</v>
      </c>
      <c r="AD239" s="4">
        <v>183184382</v>
      </c>
      <c r="AE239" s="4">
        <v>10938570</v>
      </c>
      <c r="AG239" s="4" t="s">
        <v>575</v>
      </c>
      <c r="AH239" s="4" t="s">
        <v>576</v>
      </c>
      <c r="AI239" s="4" t="s">
        <v>248</v>
      </c>
    </row>
    <row r="240" spans="21:35" ht="15.6" x14ac:dyDescent="0.3">
      <c r="V240" s="9" t="e">
        <f>ROUND(ROUND(#REF!, 2)/1.2, 2)</f>
        <v>#REF!</v>
      </c>
      <c r="Y240" s="9" t="e">
        <f>ROUND(#REF! / 1.2, 2)</f>
        <v>#REF!</v>
      </c>
      <c r="AD240" s="4" t="s">
        <v>577</v>
      </c>
      <c r="AE240" s="4" t="s">
        <v>578</v>
      </c>
      <c r="AF240" s="4" t="s">
        <v>579</v>
      </c>
    </row>
    <row r="241" spans="21:35" ht="15.6" x14ac:dyDescent="0.3">
      <c r="V241" s="9" t="e">
        <f>ROUND(ROUND(#REF!, 2)/1.2, 2)</f>
        <v>#REF!</v>
      </c>
      <c r="Y241" s="9" t="e">
        <f>ROUND(#REF! / 1.2, 2)</f>
        <v>#REF!</v>
      </c>
      <c r="AD241" s="4" t="s">
        <v>580</v>
      </c>
      <c r="AE241" s="4" t="s">
        <v>581</v>
      </c>
      <c r="AF241" s="4" t="s">
        <v>582</v>
      </c>
    </row>
    <row r="242" spans="21:35" ht="15.6" x14ac:dyDescent="0.3">
      <c r="V242" s="9" t="e">
        <f>ROUND(ROUND(#REF!, 2)/1.2, 2)</f>
        <v>#REF!</v>
      </c>
      <c r="Y242" s="9" t="e">
        <f>ROUND(#REF! / 1.2, 2)</f>
        <v>#REF!</v>
      </c>
      <c r="AD242" s="4" t="s">
        <v>583</v>
      </c>
      <c r="AE242" s="4" t="s">
        <v>584</v>
      </c>
      <c r="AF242" s="4" t="s">
        <v>585</v>
      </c>
    </row>
    <row r="243" spans="21:35" ht="17.100000000000001" customHeight="1" x14ac:dyDescent="0.3">
      <c r="U243" s="6" t="e">
        <f>SUM(U244,U248)</f>
        <v>#REF!</v>
      </c>
      <c r="Y243" s="9" t="e">
        <f>SUM(Y244,Y248)</f>
        <v>#REF!</v>
      </c>
      <c r="Z243" s="9" t="e">
        <f>SUM(Z244,Z248)</f>
        <v>#REF!</v>
      </c>
      <c r="AA243" s="9" t="e">
        <f>SUM(AA244,AA248)</f>
        <v>#REF!</v>
      </c>
      <c r="AD243" s="4">
        <v>183184383</v>
      </c>
      <c r="AE243" s="4">
        <v>10936992</v>
      </c>
    </row>
    <row r="244" spans="21:35" ht="18" x14ac:dyDescent="0.3">
      <c r="U244" s="14" t="e">
        <f>#REF!+#REF!</f>
        <v>#REF!</v>
      </c>
      <c r="V244" s="9" t="e">
        <f>ROUND(#REF! / 1.2, 2)</f>
        <v>#REF!</v>
      </c>
      <c r="W244" s="9" t="e">
        <f>ROUND(#REF! / 1.2, 2)</f>
        <v>#REF!</v>
      </c>
      <c r="X244" s="9" t="e">
        <f>ROUND(#REF! / 1.2, 2)</f>
        <v>#REF!</v>
      </c>
      <c r="Y244" s="9" t="e">
        <f>ROUND(#REF! / 1.2, 2)</f>
        <v>#REF!</v>
      </c>
      <c r="Z244" s="9" t="e">
        <f>ROUND(#REF! / 1.2, 2)</f>
        <v>#REF!</v>
      </c>
      <c r="AA244" s="9" t="e">
        <f>Y244+Z244</f>
        <v>#REF!</v>
      </c>
      <c r="AD244" s="4">
        <v>183184385</v>
      </c>
      <c r="AE244" s="4">
        <v>10941475</v>
      </c>
      <c r="AG244" s="4" t="s">
        <v>586</v>
      </c>
      <c r="AH244" s="4" t="s">
        <v>587</v>
      </c>
      <c r="AI244" s="4" t="s">
        <v>248</v>
      </c>
    </row>
    <row r="245" spans="21:35" ht="15.6" x14ac:dyDescent="0.3">
      <c r="V245" s="9" t="e">
        <f>ROUND(ROUND(#REF!, 2)/1.2, 2)</f>
        <v>#REF!</v>
      </c>
      <c r="Y245" s="9" t="e">
        <f>ROUND(#REF! / 1.2, 2)</f>
        <v>#REF!</v>
      </c>
      <c r="AD245" s="4" t="s">
        <v>588</v>
      </c>
      <c r="AE245" s="4" t="s">
        <v>589</v>
      </c>
      <c r="AF245" s="4" t="s">
        <v>590</v>
      </c>
    </row>
    <row r="246" spans="21:35" ht="15.6" x14ac:dyDescent="0.3">
      <c r="V246" s="9" t="e">
        <f>ROUND(ROUND(#REF!, 2)/1.2, 2)</f>
        <v>#REF!</v>
      </c>
      <c r="Y246" s="9" t="e">
        <f>ROUND(#REF! / 1.2, 2)</f>
        <v>#REF!</v>
      </c>
      <c r="AD246" s="4" t="s">
        <v>591</v>
      </c>
      <c r="AE246" s="4" t="s">
        <v>592</v>
      </c>
      <c r="AF246" s="4" t="s">
        <v>593</v>
      </c>
    </row>
    <row r="247" spans="21:35" ht="15.6" x14ac:dyDescent="0.3">
      <c r="V247" s="9" t="e">
        <f>ROUND(ROUND(#REF!, 2)/1.2, 2)</f>
        <v>#REF!</v>
      </c>
      <c r="Y247" s="9" t="e">
        <f>ROUND(#REF! / 1.2, 2)</f>
        <v>#REF!</v>
      </c>
      <c r="AD247" s="4" t="s">
        <v>594</v>
      </c>
      <c r="AE247" s="4" t="s">
        <v>595</v>
      </c>
      <c r="AF247" s="4" t="s">
        <v>596</v>
      </c>
    </row>
    <row r="248" spans="21:35" ht="18" x14ac:dyDescent="0.3">
      <c r="U248" s="14" t="e">
        <f>#REF!+#REF!</f>
        <v>#REF!</v>
      </c>
      <c r="V248" s="9" t="e">
        <f>ROUND(#REF! / 1.2, 2)</f>
        <v>#REF!</v>
      </c>
      <c r="W248" s="9" t="e">
        <f>ROUND(#REF! / 1.2, 2)</f>
        <v>#REF!</v>
      </c>
      <c r="X248" s="9" t="e">
        <f>ROUND(#REF! / 1.2, 2)</f>
        <v>#REF!</v>
      </c>
      <c r="Y248" s="9" t="e">
        <f>ROUND(#REF! / 1.2, 2)</f>
        <v>#REF!</v>
      </c>
      <c r="Z248" s="9" t="e">
        <f>ROUND(#REF! / 1.2, 2)</f>
        <v>#REF!</v>
      </c>
      <c r="AA248" s="9" t="e">
        <f>Y248+Z248</f>
        <v>#REF!</v>
      </c>
      <c r="AD248" s="4">
        <v>183184387</v>
      </c>
      <c r="AE248" s="4">
        <v>10937008</v>
      </c>
      <c r="AG248" s="4" t="s">
        <v>597</v>
      </c>
      <c r="AH248" s="4" t="s">
        <v>598</v>
      </c>
      <c r="AI248" s="4" t="s">
        <v>248</v>
      </c>
    </row>
    <row r="249" spans="21:35" ht="15.6" x14ac:dyDescent="0.3">
      <c r="V249" s="9" t="e">
        <f>ROUND(ROUND(#REF!, 2)/1.2, 2)</f>
        <v>#REF!</v>
      </c>
      <c r="Y249" s="9" t="e">
        <f>ROUND(#REF! / 1.2, 2)</f>
        <v>#REF!</v>
      </c>
      <c r="AD249" s="4" t="s">
        <v>599</v>
      </c>
      <c r="AE249" s="4" t="s">
        <v>600</v>
      </c>
      <c r="AF249" s="4" t="s">
        <v>601</v>
      </c>
    </row>
    <row r="250" spans="21:35" ht="17.100000000000001" customHeight="1" x14ac:dyDescent="0.3">
      <c r="U250" s="6" t="e">
        <f>SUM(U251,U261,U275)</f>
        <v>#REF!</v>
      </c>
      <c r="Y250" s="9" t="e">
        <f>SUM(Y251,Y261,Y275)</f>
        <v>#REF!</v>
      </c>
      <c r="Z250" s="9" t="e">
        <f>SUM(Z251,Z261,Z275)</f>
        <v>#REF!</v>
      </c>
      <c r="AA250" s="9" t="e">
        <f>SUM(AA251,AA261,AA275)</f>
        <v>#REF!</v>
      </c>
      <c r="AD250" s="4">
        <v>183184388</v>
      </c>
      <c r="AE250" s="4">
        <v>10919732</v>
      </c>
    </row>
    <row r="251" spans="21:35" ht="17.100000000000001" customHeight="1" x14ac:dyDescent="0.3">
      <c r="U251" s="6" t="e">
        <f>SUM(U252,U255,U258)</f>
        <v>#REF!</v>
      </c>
      <c r="Y251" s="9" t="e">
        <f>SUM(Y252,Y255,Y258)</f>
        <v>#REF!</v>
      </c>
      <c r="Z251" s="9" t="e">
        <f>SUM(Z252,Z255,Z258)</f>
        <v>#REF!</v>
      </c>
      <c r="AA251" s="9" t="e">
        <f>SUM(AA252,AA255,AA258)</f>
        <v>#REF!</v>
      </c>
      <c r="AD251" s="4">
        <v>183184389</v>
      </c>
      <c r="AE251" s="4">
        <v>10919731</v>
      </c>
    </row>
    <row r="252" spans="21:35" ht="18" x14ac:dyDescent="0.3">
      <c r="U252" s="14" t="e">
        <f>#REF!+#REF!</f>
        <v>#REF!</v>
      </c>
      <c r="V252" s="9" t="e">
        <f>ROUND(#REF! / 1.2, 2)</f>
        <v>#REF!</v>
      </c>
      <c r="W252" s="9" t="e">
        <f>ROUND(#REF! / 1.2, 2)</f>
        <v>#REF!</v>
      </c>
      <c r="X252" s="9" t="e">
        <f>ROUND(#REF! / 1.2, 2)</f>
        <v>#REF!</v>
      </c>
      <c r="Y252" s="9" t="e">
        <f>ROUND(#REF! / 1.2, 2)</f>
        <v>#REF!</v>
      </c>
      <c r="Z252" s="9" t="e">
        <f>ROUND(#REF! / 1.2, 2)</f>
        <v>#REF!</v>
      </c>
      <c r="AA252" s="9" t="e">
        <f>Y252+Z252</f>
        <v>#REF!</v>
      </c>
      <c r="AD252" s="4">
        <v>183184391</v>
      </c>
      <c r="AE252" s="4">
        <v>10919863</v>
      </c>
      <c r="AG252" s="4" t="s">
        <v>602</v>
      </c>
      <c r="AH252" s="4" t="s">
        <v>603</v>
      </c>
      <c r="AI252" s="4" t="s">
        <v>248</v>
      </c>
    </row>
    <row r="253" spans="21:35" ht="15.6" x14ac:dyDescent="0.3">
      <c r="V253" s="9" t="e">
        <f>ROUND(ROUND(#REF!, 2)/1.2, 2)</f>
        <v>#REF!</v>
      </c>
      <c r="Y253" s="9" t="e">
        <f>ROUND(#REF! / 1.2, 2)</f>
        <v>#REF!</v>
      </c>
      <c r="AD253" s="4" t="s">
        <v>604</v>
      </c>
      <c r="AE253" s="4" t="s">
        <v>605</v>
      </c>
      <c r="AF253" s="4" t="s">
        <v>606</v>
      </c>
    </row>
    <row r="254" spans="21:35" ht="15.6" x14ac:dyDescent="0.3">
      <c r="V254" s="9" t="e">
        <f>ROUND(ROUND(#REF!, 2)/1.2, 2)</f>
        <v>#REF!</v>
      </c>
      <c r="Y254" s="9" t="e">
        <f>ROUND(#REF! / 1.2, 2)</f>
        <v>#REF!</v>
      </c>
      <c r="AD254" s="4" t="s">
        <v>607</v>
      </c>
      <c r="AE254" s="4" t="s">
        <v>608</v>
      </c>
      <c r="AF254" s="4" t="s">
        <v>365</v>
      </c>
    </row>
    <row r="255" spans="21:35" ht="18" x14ac:dyDescent="0.3">
      <c r="U255" s="14" t="e">
        <f>#REF!+#REF!</f>
        <v>#REF!</v>
      </c>
      <c r="V255" s="9" t="e">
        <f>ROUND(#REF! / 1.2, 2)</f>
        <v>#REF!</v>
      </c>
      <c r="W255" s="9" t="e">
        <f>ROUND(#REF! / 1.2, 2)</f>
        <v>#REF!</v>
      </c>
      <c r="X255" s="9" t="e">
        <f>ROUND(#REF! / 1.2, 2)</f>
        <v>#REF!</v>
      </c>
      <c r="Y255" s="9" t="e">
        <f>ROUND(#REF! / 1.2, 2)</f>
        <v>#REF!</v>
      </c>
      <c r="Z255" s="9" t="e">
        <f>ROUND(#REF! / 1.2, 2)</f>
        <v>#REF!</v>
      </c>
      <c r="AA255" s="9" t="e">
        <f>Y255+Z255</f>
        <v>#REF!</v>
      </c>
      <c r="AD255" s="4">
        <v>183184393</v>
      </c>
      <c r="AE255" s="4">
        <v>10919752</v>
      </c>
      <c r="AG255" s="4" t="s">
        <v>609</v>
      </c>
      <c r="AH255" s="4" t="s">
        <v>610</v>
      </c>
      <c r="AI255" s="4" t="s">
        <v>248</v>
      </c>
    </row>
    <row r="256" spans="21:35" ht="15.6" x14ac:dyDescent="0.3">
      <c r="V256" s="9" t="e">
        <f>ROUND(ROUND(#REF!, 2)/1.2, 2)</f>
        <v>#REF!</v>
      </c>
      <c r="Y256" s="9" t="e">
        <f>ROUND(#REF! / 1.2, 2)</f>
        <v>#REF!</v>
      </c>
      <c r="AD256" s="4" t="s">
        <v>611</v>
      </c>
      <c r="AE256" s="4" t="s">
        <v>612</v>
      </c>
      <c r="AF256" s="4" t="s">
        <v>437</v>
      </c>
    </row>
    <row r="257" spans="21:35" ht="15.6" x14ac:dyDescent="0.3">
      <c r="V257" s="9" t="e">
        <f>ROUND(ROUND(#REF!, 2)/1.2, 2)</f>
        <v>#REF!</v>
      </c>
      <c r="Y257" s="9" t="e">
        <f>ROUND(#REF! / 1.2, 2)</f>
        <v>#REF!</v>
      </c>
      <c r="AD257" s="4" t="s">
        <v>613</v>
      </c>
      <c r="AE257" s="4" t="s">
        <v>614</v>
      </c>
      <c r="AF257" s="4" t="s">
        <v>440</v>
      </c>
    </row>
    <row r="258" spans="21:35" ht="18" x14ac:dyDescent="0.3">
      <c r="U258" s="14" t="e">
        <f>#REF!+#REF!</f>
        <v>#REF!</v>
      </c>
      <c r="V258" s="9" t="e">
        <f>ROUND(#REF! / 1.2, 2)</f>
        <v>#REF!</v>
      </c>
      <c r="W258" s="9" t="e">
        <f>ROUND(#REF! / 1.2, 2)</f>
        <v>#REF!</v>
      </c>
      <c r="X258" s="9" t="e">
        <f>ROUND(#REF! / 1.2, 2)</f>
        <v>#REF!</v>
      </c>
      <c r="Y258" s="9" t="e">
        <f>ROUND(#REF! / 1.2, 2)</f>
        <v>#REF!</v>
      </c>
      <c r="Z258" s="9" t="e">
        <f>ROUND(#REF! / 1.2, 2)</f>
        <v>#REF!</v>
      </c>
      <c r="AA258" s="9" t="e">
        <f>Y258+Z258</f>
        <v>#REF!</v>
      </c>
      <c r="AD258" s="4">
        <v>183184395</v>
      </c>
      <c r="AE258" s="4">
        <v>10919737</v>
      </c>
      <c r="AG258" s="4" t="s">
        <v>615</v>
      </c>
      <c r="AH258" s="4" t="s">
        <v>616</v>
      </c>
      <c r="AI258" s="4" t="s">
        <v>248</v>
      </c>
    </row>
    <row r="259" spans="21:35" ht="15.6" x14ac:dyDescent="0.3">
      <c r="V259" s="9" t="e">
        <f>ROUND(ROUND(#REF!, 2)/1.2, 2)</f>
        <v>#REF!</v>
      </c>
      <c r="Y259" s="9" t="e">
        <f>ROUND(#REF! / 1.2, 2)</f>
        <v>#REF!</v>
      </c>
      <c r="AD259" s="4" t="s">
        <v>617</v>
      </c>
      <c r="AE259" s="4" t="s">
        <v>618</v>
      </c>
      <c r="AF259" s="4" t="s">
        <v>411</v>
      </c>
    </row>
    <row r="260" spans="21:35" ht="15.6" x14ac:dyDescent="0.3">
      <c r="V260" s="9" t="e">
        <f>ROUND(ROUND(#REF!, 2)/1.2, 2)</f>
        <v>#REF!</v>
      </c>
      <c r="Y260" s="9" t="e">
        <f>ROUND(#REF! / 1.2, 2)</f>
        <v>#REF!</v>
      </c>
      <c r="AD260" s="4" t="s">
        <v>619</v>
      </c>
      <c r="AE260" s="4" t="s">
        <v>620</v>
      </c>
      <c r="AF260" s="4" t="s">
        <v>406</v>
      </c>
    </row>
    <row r="261" spans="21:35" ht="17.100000000000001" customHeight="1" x14ac:dyDescent="0.3">
      <c r="U261" s="6" t="e">
        <f>SUM(U262,U265,U268,U271)</f>
        <v>#REF!</v>
      </c>
      <c r="Y261" s="9" t="e">
        <f>SUM(Y262,Y265,Y268,Y271)</f>
        <v>#REF!</v>
      </c>
      <c r="Z261" s="9" t="e">
        <f>SUM(Z262,Z265,Z268,Z271)</f>
        <v>#REF!</v>
      </c>
      <c r="AA261" s="9" t="e">
        <f>SUM(AA262,AA265,AA268,AA271)</f>
        <v>#REF!</v>
      </c>
      <c r="AD261" s="4">
        <v>183184396</v>
      </c>
      <c r="AE261" s="4">
        <v>10919743</v>
      </c>
    </row>
    <row r="262" spans="21:35" ht="18" x14ac:dyDescent="0.3">
      <c r="U262" s="14" t="e">
        <f>#REF!+#REF!</f>
        <v>#REF!</v>
      </c>
      <c r="V262" s="9" t="e">
        <f>ROUND(#REF! / 1.2, 2)</f>
        <v>#REF!</v>
      </c>
      <c r="W262" s="9" t="e">
        <f>ROUND(#REF! / 1.2, 2)</f>
        <v>#REF!</v>
      </c>
      <c r="X262" s="9" t="e">
        <f>ROUND(#REF! / 1.2, 2)</f>
        <v>#REF!</v>
      </c>
      <c r="Y262" s="9" t="e">
        <f>ROUND(#REF! / 1.2, 2)</f>
        <v>#REF!</v>
      </c>
      <c r="Z262" s="9" t="e">
        <f>ROUND(#REF! / 1.2, 2)</f>
        <v>#REF!</v>
      </c>
      <c r="AA262" s="9" t="e">
        <f>Y262+Z262</f>
        <v>#REF!</v>
      </c>
      <c r="AD262" s="4">
        <v>183184398</v>
      </c>
      <c r="AE262" s="4">
        <v>10919748</v>
      </c>
      <c r="AG262" s="4" t="s">
        <v>621</v>
      </c>
      <c r="AH262" s="4" t="s">
        <v>622</v>
      </c>
      <c r="AI262" s="4" t="s">
        <v>248</v>
      </c>
    </row>
    <row r="263" spans="21:35" ht="15.6" x14ac:dyDescent="0.3">
      <c r="V263" s="9" t="e">
        <f>ROUND(ROUND(#REF!, 2)/1.2, 2)</f>
        <v>#REF!</v>
      </c>
      <c r="Y263" s="9" t="e">
        <f>ROUND(#REF! / 1.2, 2)</f>
        <v>#REF!</v>
      </c>
      <c r="AD263" s="4" t="s">
        <v>623</v>
      </c>
      <c r="AE263" s="4" t="s">
        <v>624</v>
      </c>
      <c r="AF263" s="4" t="s">
        <v>526</v>
      </c>
    </row>
    <row r="264" spans="21:35" ht="15.6" x14ac:dyDescent="0.3">
      <c r="V264" s="9" t="e">
        <f>ROUND(ROUND(#REF!, 2)/1.2, 2)</f>
        <v>#REF!</v>
      </c>
      <c r="Y264" s="9" t="e">
        <f>ROUND(#REF! / 1.2, 2)</f>
        <v>#REF!</v>
      </c>
      <c r="AD264" s="4" t="s">
        <v>625</v>
      </c>
      <c r="AE264" s="4" t="s">
        <v>626</v>
      </c>
      <c r="AF264" s="4" t="s">
        <v>523</v>
      </c>
    </row>
    <row r="265" spans="21:35" ht="18" x14ac:dyDescent="0.3">
      <c r="U265" s="14" t="e">
        <f>#REF!+#REF!</f>
        <v>#REF!</v>
      </c>
      <c r="V265" s="9" t="e">
        <f>ROUND(#REF! / 1.2, 2)</f>
        <v>#REF!</v>
      </c>
      <c r="W265" s="9" t="e">
        <f>ROUND(#REF! / 1.2, 2)</f>
        <v>#REF!</v>
      </c>
      <c r="X265" s="9" t="e">
        <f>ROUND(#REF! / 1.2, 2)</f>
        <v>#REF!</v>
      </c>
      <c r="Y265" s="9" t="e">
        <f>ROUND(#REF! / 1.2, 2)</f>
        <v>#REF!</v>
      </c>
      <c r="Z265" s="9" t="e">
        <f>ROUND(#REF! / 1.2, 2)</f>
        <v>#REF!</v>
      </c>
      <c r="AA265" s="9" t="e">
        <f>Y265+Z265</f>
        <v>#REF!</v>
      </c>
      <c r="AD265" s="4">
        <v>183184756</v>
      </c>
      <c r="AE265" s="4">
        <v>10919749</v>
      </c>
      <c r="AG265" s="4" t="s">
        <v>621</v>
      </c>
      <c r="AH265" s="4" t="s">
        <v>622</v>
      </c>
      <c r="AI265" s="4" t="s">
        <v>248</v>
      </c>
    </row>
    <row r="266" spans="21:35" ht="15.6" x14ac:dyDescent="0.3">
      <c r="V266" s="9" t="e">
        <f>ROUND(ROUND(#REF!, 2)/1.2, 2)</f>
        <v>#REF!</v>
      </c>
      <c r="Y266" s="9" t="e">
        <f>ROUND(#REF! / 1.2, 2)</f>
        <v>#REF!</v>
      </c>
      <c r="AD266" s="4" t="s">
        <v>627</v>
      </c>
      <c r="AE266" s="4" t="s">
        <v>628</v>
      </c>
      <c r="AF266" s="4" t="s">
        <v>365</v>
      </c>
    </row>
    <row r="267" spans="21:35" ht="15.6" x14ac:dyDescent="0.3">
      <c r="V267" s="9" t="e">
        <f>ROUND(ROUND(#REF!, 2)/1.2, 2)</f>
        <v>#REF!</v>
      </c>
      <c r="Y267" s="9" t="e">
        <f>ROUND(#REF! / 1.2, 2)</f>
        <v>#REF!</v>
      </c>
      <c r="AD267" s="4" t="s">
        <v>629</v>
      </c>
      <c r="AE267" s="4" t="s">
        <v>630</v>
      </c>
      <c r="AF267" s="4" t="s">
        <v>529</v>
      </c>
    </row>
    <row r="268" spans="21:35" ht="18" x14ac:dyDescent="0.3">
      <c r="U268" s="14" t="e">
        <f>#REF!+#REF!</f>
        <v>#REF!</v>
      </c>
      <c r="V268" s="9" t="e">
        <f>ROUND(#REF! / 1.2, 2)</f>
        <v>#REF!</v>
      </c>
      <c r="W268" s="9" t="e">
        <f>ROUND(#REF! / 1.2, 2)</f>
        <v>#REF!</v>
      </c>
      <c r="X268" s="9" t="e">
        <f>ROUND(#REF! / 1.2, 2)</f>
        <v>#REF!</v>
      </c>
      <c r="Y268" s="9" t="e">
        <f>ROUND(#REF! / 1.2, 2)</f>
        <v>#REF!</v>
      </c>
      <c r="Z268" s="9" t="e">
        <f>ROUND(#REF! / 1.2, 2)</f>
        <v>#REF!</v>
      </c>
      <c r="AA268" s="9" t="e">
        <f>Y268+Z268</f>
        <v>#REF!</v>
      </c>
      <c r="AD268" s="4">
        <v>183184757</v>
      </c>
      <c r="AE268" s="4">
        <v>10919750</v>
      </c>
      <c r="AG268" s="4" t="s">
        <v>621</v>
      </c>
      <c r="AH268" s="4" t="s">
        <v>622</v>
      </c>
      <c r="AI268" s="4" t="s">
        <v>248</v>
      </c>
    </row>
    <row r="269" spans="21:35" ht="15.6" x14ac:dyDescent="0.3">
      <c r="V269" s="9" t="e">
        <f>ROUND(ROUND(#REF!, 2)/1.2, 2)</f>
        <v>#REF!</v>
      </c>
      <c r="Y269" s="9" t="e">
        <f>ROUND(#REF! / 1.2, 2)</f>
        <v>#REF!</v>
      </c>
      <c r="AD269" s="4" t="s">
        <v>631</v>
      </c>
      <c r="AE269" s="4" t="s">
        <v>632</v>
      </c>
      <c r="AF269" s="4" t="s">
        <v>556</v>
      </c>
    </row>
    <row r="270" spans="21:35" ht="15.6" x14ac:dyDescent="0.3">
      <c r="V270" s="9" t="e">
        <f>ROUND(ROUND(#REF!, 2)/1.2, 2)</f>
        <v>#REF!</v>
      </c>
      <c r="Y270" s="9" t="e">
        <f>ROUND(#REF! / 1.2, 2)</f>
        <v>#REF!</v>
      </c>
      <c r="AD270" s="4" t="s">
        <v>633</v>
      </c>
      <c r="AE270" s="4" t="s">
        <v>634</v>
      </c>
      <c r="AF270" s="4" t="s">
        <v>365</v>
      </c>
    </row>
    <row r="271" spans="21:35" ht="18" x14ac:dyDescent="0.3">
      <c r="U271" s="14" t="e">
        <f>#REF!+#REF!</f>
        <v>#REF!</v>
      </c>
      <c r="V271" s="9" t="e">
        <f>ROUND(#REF! / 1.2, 2)</f>
        <v>#REF!</v>
      </c>
      <c r="W271" s="9" t="e">
        <f>ROUND(#REF! / 1.2, 2)</f>
        <v>#REF!</v>
      </c>
      <c r="X271" s="9" t="e">
        <f>ROUND(#REF! / 1.2, 2)</f>
        <v>#REF!</v>
      </c>
      <c r="Y271" s="9" t="e">
        <f>ROUND(#REF! / 1.2, 2)</f>
        <v>#REF!</v>
      </c>
      <c r="Z271" s="9" t="e">
        <f>ROUND(#REF! / 1.2, 2)</f>
        <v>#REF!</v>
      </c>
      <c r="AA271" s="9" t="e">
        <f>Y271+Z271</f>
        <v>#REF!</v>
      </c>
      <c r="AD271" s="4">
        <v>183184400</v>
      </c>
      <c r="AE271" s="4">
        <v>10919753</v>
      </c>
      <c r="AG271" s="4" t="s">
        <v>635</v>
      </c>
      <c r="AH271" s="4" t="s">
        <v>636</v>
      </c>
      <c r="AI271" s="4" t="s">
        <v>248</v>
      </c>
    </row>
    <row r="272" spans="21:35" ht="15.6" x14ac:dyDescent="0.3">
      <c r="V272" s="9" t="e">
        <f>ROUND(ROUND(#REF!, 2)/1.2, 2)</f>
        <v>#REF!</v>
      </c>
      <c r="Y272" s="9" t="e">
        <f>ROUND(#REF! / 1.2, 2)</f>
        <v>#REF!</v>
      </c>
      <c r="AD272" s="4" t="s">
        <v>637</v>
      </c>
      <c r="AE272" s="4" t="s">
        <v>638</v>
      </c>
      <c r="AF272" s="4" t="s">
        <v>639</v>
      </c>
    </row>
    <row r="273" spans="21:35" ht="15.6" x14ac:dyDescent="0.3">
      <c r="V273" s="9" t="e">
        <f>ROUND(ROUND(#REF!, 2)/1.2, 2)</f>
        <v>#REF!</v>
      </c>
      <c r="Y273" s="9" t="e">
        <f>ROUND(#REF! / 1.2, 2)</f>
        <v>#REF!</v>
      </c>
      <c r="AD273" s="4" t="s">
        <v>640</v>
      </c>
      <c r="AE273" s="4" t="s">
        <v>641</v>
      </c>
      <c r="AF273" s="4" t="s">
        <v>642</v>
      </c>
    </row>
    <row r="274" spans="21:35" ht="15.6" x14ac:dyDescent="0.3">
      <c r="V274" s="9" t="e">
        <f>ROUND(ROUND(#REF!, 2)/1.2, 2)</f>
        <v>#REF!</v>
      </c>
      <c r="Y274" s="9" t="e">
        <f>ROUND(#REF! / 1.2, 2)</f>
        <v>#REF!</v>
      </c>
      <c r="AD274" s="4" t="s">
        <v>643</v>
      </c>
      <c r="AE274" s="4" t="s">
        <v>644</v>
      </c>
      <c r="AF274" s="4" t="s">
        <v>645</v>
      </c>
    </row>
    <row r="275" spans="21:35" ht="17.100000000000001" customHeight="1" x14ac:dyDescent="0.3">
      <c r="U275" s="6" t="e">
        <f>SUM(U276,U278,U280)</f>
        <v>#REF!</v>
      </c>
      <c r="Y275" s="9" t="e">
        <f>SUM(Y276,Y278,Y280)</f>
        <v>#REF!</v>
      </c>
      <c r="Z275" s="9" t="e">
        <f>SUM(Z276,Z278,Z280)</f>
        <v>#REF!</v>
      </c>
      <c r="AA275" s="9" t="e">
        <f>SUM(AA276,AA278,AA280)</f>
        <v>#REF!</v>
      </c>
      <c r="AD275" s="4">
        <v>183184401</v>
      </c>
      <c r="AE275" s="4">
        <v>10919741</v>
      </c>
    </row>
    <row r="276" spans="21:35" ht="18" x14ac:dyDescent="0.3">
      <c r="U276" s="14" t="e">
        <f>#REF!+#REF!</f>
        <v>#REF!</v>
      </c>
      <c r="V276" s="9" t="e">
        <f>ROUND(#REF! / 1.2, 2)</f>
        <v>#REF!</v>
      </c>
      <c r="W276" s="9" t="e">
        <f>ROUND(#REF! / 1.2, 2)</f>
        <v>#REF!</v>
      </c>
      <c r="X276" s="9" t="e">
        <f>ROUND(#REF! / 1.2, 2)</f>
        <v>#REF!</v>
      </c>
      <c r="Y276" s="9" t="e">
        <f>ROUND(#REF! / 1.2, 2)</f>
        <v>#REF!</v>
      </c>
      <c r="Z276" s="9" t="e">
        <f>ROUND(#REF! / 1.2, 2)</f>
        <v>#REF!</v>
      </c>
      <c r="AA276" s="9" t="e">
        <f>Y276+Z276</f>
        <v>#REF!</v>
      </c>
      <c r="AD276" s="4">
        <v>183184403</v>
      </c>
      <c r="AE276" s="4">
        <v>10919734</v>
      </c>
      <c r="AG276" s="4" t="s">
        <v>646</v>
      </c>
      <c r="AH276" s="4" t="s">
        <v>647</v>
      </c>
      <c r="AI276" s="4" t="s">
        <v>248</v>
      </c>
    </row>
    <row r="277" spans="21:35" ht="15.6" x14ac:dyDescent="0.3">
      <c r="V277" s="9" t="e">
        <f>ROUND(ROUND(#REF!, 2)/1.2, 2)</f>
        <v>#REF!</v>
      </c>
      <c r="Y277" s="9" t="e">
        <f>ROUND(#REF! / 1.2, 2)</f>
        <v>#REF!</v>
      </c>
      <c r="AD277" s="4" t="s">
        <v>648</v>
      </c>
      <c r="AE277" s="4" t="s">
        <v>649</v>
      </c>
      <c r="AF277" s="4" t="s">
        <v>650</v>
      </c>
    </row>
    <row r="278" spans="21:35" ht="18" x14ac:dyDescent="0.3">
      <c r="U278" s="14" t="e">
        <f>#REF!+#REF!</f>
        <v>#REF!</v>
      </c>
      <c r="V278" s="9" t="e">
        <f>ROUND(#REF! / 1.2, 2)</f>
        <v>#REF!</v>
      </c>
      <c r="W278" s="9" t="e">
        <f>ROUND(#REF! / 1.2, 2)</f>
        <v>#REF!</v>
      </c>
      <c r="X278" s="9" t="e">
        <f>ROUND(#REF! / 1.2, 2)</f>
        <v>#REF!</v>
      </c>
      <c r="Y278" s="9" t="e">
        <f>ROUND(#REF! / 1.2, 2)</f>
        <v>#REF!</v>
      </c>
      <c r="Z278" s="9" t="e">
        <f>ROUND(#REF! / 1.2, 2)</f>
        <v>#REF!</v>
      </c>
      <c r="AA278" s="9" t="e">
        <f>Y278+Z278</f>
        <v>#REF!</v>
      </c>
      <c r="AD278" s="4">
        <v>183184758</v>
      </c>
      <c r="AE278" s="4">
        <v>10919735</v>
      </c>
      <c r="AG278" s="4" t="s">
        <v>646</v>
      </c>
      <c r="AH278" s="4" t="s">
        <v>647</v>
      </c>
      <c r="AI278" s="4" t="s">
        <v>248</v>
      </c>
    </row>
    <row r="279" spans="21:35" ht="15.6" x14ac:dyDescent="0.3">
      <c r="V279" s="9" t="e">
        <f>ROUND(ROUND(#REF!, 2)/1.2, 2)</f>
        <v>#REF!</v>
      </c>
      <c r="Y279" s="9" t="e">
        <f>ROUND(#REF! / 1.2, 2)</f>
        <v>#REF!</v>
      </c>
      <c r="AD279" s="4" t="s">
        <v>651</v>
      </c>
      <c r="AE279" s="4" t="s">
        <v>652</v>
      </c>
      <c r="AF279" s="4" t="s">
        <v>653</v>
      </c>
    </row>
    <row r="280" spans="21:35" ht="18" x14ac:dyDescent="0.3">
      <c r="U280" s="14" t="e">
        <f>#REF!+#REF!</f>
        <v>#REF!</v>
      </c>
      <c r="V280" s="9" t="e">
        <f>ROUND(#REF! / 1.2, 2)</f>
        <v>#REF!</v>
      </c>
      <c r="W280" s="9" t="e">
        <f>ROUND(#REF! / 1.2, 2)</f>
        <v>#REF!</v>
      </c>
      <c r="X280" s="9" t="e">
        <f>ROUND(#REF! / 1.2, 2)</f>
        <v>#REF!</v>
      </c>
      <c r="Y280" s="9" t="e">
        <f>ROUND(#REF! / 1.2, 2)</f>
        <v>#REF!</v>
      </c>
      <c r="Z280" s="9" t="e">
        <f>ROUND(#REF! / 1.2, 2)</f>
        <v>#REF!</v>
      </c>
      <c r="AA280" s="9" t="e">
        <f>Y280+Z280</f>
        <v>#REF!</v>
      </c>
      <c r="AD280" s="4">
        <v>183184404</v>
      </c>
      <c r="AE280" s="4">
        <v>10919751</v>
      </c>
      <c r="AG280" s="4" t="s">
        <v>654</v>
      </c>
      <c r="AH280" s="4" t="s">
        <v>655</v>
      </c>
      <c r="AI280" s="4" t="s">
        <v>248</v>
      </c>
    </row>
    <row r="281" spans="21:35" ht="15.6" x14ac:dyDescent="0.3">
      <c r="V281" s="9" t="e">
        <f>ROUND(ROUND(#REF!, 2)/1.2, 2)</f>
        <v>#REF!</v>
      </c>
      <c r="Y281" s="9" t="e">
        <f>ROUND(#REF! / 1.2, 2)</f>
        <v>#REF!</v>
      </c>
      <c r="AD281" s="4" t="s">
        <v>656</v>
      </c>
      <c r="AE281" s="4" t="s">
        <v>657</v>
      </c>
      <c r="AF281" s="4" t="s">
        <v>658</v>
      </c>
    </row>
    <row r="282" spans="21:35" ht="15.6" x14ac:dyDescent="0.3">
      <c r="V282" s="9" t="e">
        <f>ROUND(ROUND(#REF!, 2)/1.2, 2)</f>
        <v>#REF!</v>
      </c>
      <c r="Y282" s="9" t="e">
        <f>ROUND(#REF! / 1.2, 2)</f>
        <v>#REF!</v>
      </c>
      <c r="AD282" s="4" t="s">
        <v>659</v>
      </c>
      <c r="AE282" s="4" t="s">
        <v>660</v>
      </c>
      <c r="AF282" s="4" t="s">
        <v>661</v>
      </c>
    </row>
    <row r="283" spans="21:35" ht="15.6" x14ac:dyDescent="0.3">
      <c r="V283" s="9" t="e">
        <f>ROUND(ROUND(#REF!, 2)/1.2, 2)</f>
        <v>#REF!</v>
      </c>
      <c r="Y283" s="9" t="e">
        <f>ROUND(#REF! / 1.2, 2)</f>
        <v>#REF!</v>
      </c>
      <c r="AD283" s="4" t="s">
        <v>662</v>
      </c>
      <c r="AE283" s="4" t="s">
        <v>663</v>
      </c>
      <c r="AF283" s="4" t="s">
        <v>664</v>
      </c>
    </row>
    <row r="284" spans="21:35" ht="15.6" x14ac:dyDescent="0.3">
      <c r="V284" s="9" t="e">
        <f>ROUND(ROUND(#REF!, 2)/1.2, 2)</f>
        <v>#REF!</v>
      </c>
      <c r="Y284" s="9" t="e">
        <f>ROUND(#REF! / 1.2, 2)</f>
        <v>#REF!</v>
      </c>
      <c r="AD284" s="4" t="s">
        <v>665</v>
      </c>
      <c r="AE284" s="4" t="s">
        <v>666</v>
      </c>
      <c r="AF284" s="4" t="s">
        <v>667</v>
      </c>
    </row>
    <row r="285" spans="21:35" ht="15.6" x14ac:dyDescent="0.3">
      <c r="V285" s="9" t="e">
        <f>ROUND(ROUND(#REF!, 2)/1.2, 2)</f>
        <v>#REF!</v>
      </c>
      <c r="Y285" s="9" t="e">
        <f>ROUND(#REF! / 1.2, 2)</f>
        <v>#REF!</v>
      </c>
      <c r="AD285" s="4" t="s">
        <v>668</v>
      </c>
      <c r="AE285" s="4" t="s">
        <v>669</v>
      </c>
      <c r="AF285" s="4" t="s">
        <v>670</v>
      </c>
    </row>
    <row r="286" spans="21:35" ht="15.6" x14ac:dyDescent="0.3">
      <c r="V286" s="9" t="e">
        <f>ROUND(ROUND(#REF!, 2)/1.2, 2)</f>
        <v>#REF!</v>
      </c>
      <c r="Y286" s="9" t="e">
        <f>ROUND(#REF! / 1.2, 2)</f>
        <v>#REF!</v>
      </c>
      <c r="AD286" s="4" t="s">
        <v>671</v>
      </c>
      <c r="AE286" s="4" t="s">
        <v>672</v>
      </c>
      <c r="AF286" s="4" t="s">
        <v>673</v>
      </c>
    </row>
    <row r="287" spans="21:35" ht="15.6" x14ac:dyDescent="0.3">
      <c r="V287" s="9" t="e">
        <f>ROUND(ROUND(#REF!, 2)/1.2, 2)</f>
        <v>#REF!</v>
      </c>
      <c r="Y287" s="9" t="e">
        <f>ROUND(#REF! / 1.2, 2)</f>
        <v>#REF!</v>
      </c>
      <c r="AD287" s="4" t="s">
        <v>674</v>
      </c>
      <c r="AE287" s="4" t="s">
        <v>675</v>
      </c>
      <c r="AF287" s="4" t="s">
        <v>676</v>
      </c>
    </row>
    <row r="288" spans="21:35" ht="15.6" x14ac:dyDescent="0.3">
      <c r="V288" s="9" t="e">
        <f>ROUND(ROUND(#REF!, 2)/1.2, 2)</f>
        <v>#REF!</v>
      </c>
      <c r="Y288" s="9" t="e">
        <f>ROUND(#REF! / 1.2, 2)</f>
        <v>#REF!</v>
      </c>
      <c r="AD288" s="4" t="s">
        <v>677</v>
      </c>
      <c r="AE288" s="4" t="s">
        <v>678</v>
      </c>
      <c r="AF288" s="4" t="s">
        <v>679</v>
      </c>
    </row>
    <row r="289" spans="21:35" ht="15.6" x14ac:dyDescent="0.3">
      <c r="V289" s="9" t="e">
        <f>ROUND(ROUND(#REF!, 2)/1.2, 2)</f>
        <v>#REF!</v>
      </c>
      <c r="Y289" s="9" t="e">
        <f>ROUND(#REF! / 1.2, 2)</f>
        <v>#REF!</v>
      </c>
      <c r="AD289" s="4" t="s">
        <v>680</v>
      </c>
      <c r="AE289" s="4" t="s">
        <v>681</v>
      </c>
      <c r="AF289" s="4" t="s">
        <v>682</v>
      </c>
    </row>
    <row r="290" spans="21:35" ht="15.6" x14ac:dyDescent="0.3">
      <c r="V290" s="9" t="e">
        <f>ROUND(ROUND(#REF!, 2)/1.2, 2)</f>
        <v>#REF!</v>
      </c>
      <c r="Y290" s="9" t="e">
        <f>ROUND(#REF! / 1.2, 2)</f>
        <v>#REF!</v>
      </c>
      <c r="AD290" s="4" t="s">
        <v>683</v>
      </c>
      <c r="AE290" s="4" t="s">
        <v>684</v>
      </c>
      <c r="AF290" s="4" t="s">
        <v>685</v>
      </c>
    </row>
    <row r="291" spans="21:35" ht="15.6" x14ac:dyDescent="0.3">
      <c r="V291" s="9" t="e">
        <f>ROUND(ROUND(#REF!, 2)/1.2, 2)</f>
        <v>#REF!</v>
      </c>
      <c r="Y291" s="9" t="e">
        <f>ROUND(#REF! / 1.2, 2)</f>
        <v>#REF!</v>
      </c>
      <c r="AD291" s="4" t="s">
        <v>686</v>
      </c>
      <c r="AE291" s="4" t="s">
        <v>687</v>
      </c>
      <c r="AF291" s="4" t="s">
        <v>688</v>
      </c>
    </row>
    <row r="292" spans="21:35" ht="15.6" x14ac:dyDescent="0.3">
      <c r="V292" s="9" t="e">
        <f>ROUND(ROUND(#REF!, 2)/1.2, 2)</f>
        <v>#REF!</v>
      </c>
      <c r="Y292" s="9" t="e">
        <f>ROUND(#REF! / 1.2, 2)</f>
        <v>#REF!</v>
      </c>
      <c r="AD292" s="4" t="s">
        <v>689</v>
      </c>
      <c r="AE292" s="4" t="s">
        <v>690</v>
      </c>
      <c r="AF292" s="4" t="s">
        <v>365</v>
      </c>
    </row>
    <row r="293" spans="21:35" ht="15.6" x14ac:dyDescent="0.3">
      <c r="V293" s="9" t="e">
        <f>ROUND(ROUND(#REF!, 2)/1.2, 2)</f>
        <v>#REF!</v>
      </c>
      <c r="Y293" s="9" t="e">
        <f>ROUND(#REF! / 1.2, 2)</f>
        <v>#REF!</v>
      </c>
      <c r="AD293" s="4" t="s">
        <v>691</v>
      </c>
      <c r="AE293" s="4" t="s">
        <v>692</v>
      </c>
      <c r="AF293" s="4" t="s">
        <v>693</v>
      </c>
    </row>
    <row r="294" spans="21:35" ht="17.100000000000001" customHeight="1" x14ac:dyDescent="0.3">
      <c r="U294" s="6" t="e">
        <f>SUM(U295)</f>
        <v>#REF!</v>
      </c>
      <c r="Y294" s="9" t="e">
        <f>SUM(Y295)</f>
        <v>#REF!</v>
      </c>
      <c r="Z294" s="9" t="e">
        <f>SUM(Z295)</f>
        <v>#REF!</v>
      </c>
      <c r="AA294" s="9" t="e">
        <f>SUM(AA295)</f>
        <v>#REF!</v>
      </c>
      <c r="AD294" s="4">
        <v>183184405</v>
      </c>
      <c r="AE294" s="4">
        <v>10940704</v>
      </c>
    </row>
    <row r="295" spans="21:35" ht="18" x14ac:dyDescent="0.3">
      <c r="U295" s="14" t="e">
        <f>#REF!+#REF!</f>
        <v>#REF!</v>
      </c>
      <c r="V295" s="9" t="e">
        <f>ROUND(#REF! / 1.2, 2)</f>
        <v>#REF!</v>
      </c>
      <c r="W295" s="9" t="e">
        <f>ROUND(#REF! / 1.2, 2)</f>
        <v>#REF!</v>
      </c>
      <c r="X295" s="9" t="e">
        <f>ROUND(#REF! / 1.2, 2)</f>
        <v>#REF!</v>
      </c>
      <c r="Y295" s="9" t="e">
        <f>ROUND(#REF! / 1.2, 2)</f>
        <v>#REF!</v>
      </c>
      <c r="Z295" s="9" t="e">
        <f>ROUND(#REF! / 1.2, 2)</f>
        <v>#REF!</v>
      </c>
      <c r="AA295" s="9" t="e">
        <f>Y295+Z295</f>
        <v>#REF!</v>
      </c>
      <c r="AD295" s="4">
        <v>183184407</v>
      </c>
      <c r="AE295" s="4">
        <v>10940701</v>
      </c>
      <c r="AG295" s="4" t="s">
        <v>694</v>
      </c>
      <c r="AH295" s="4" t="s">
        <v>695</v>
      </c>
      <c r="AI295" s="4" t="s">
        <v>248</v>
      </c>
    </row>
    <row r="296" spans="21:35" ht="15.6" x14ac:dyDescent="0.3">
      <c r="V296" s="9" t="e">
        <f>ROUND(ROUND(#REF!, 2)/1.2, 2)</f>
        <v>#REF!</v>
      </c>
      <c r="Y296" s="9" t="e">
        <f>ROUND(#REF! / 1.2, 2)</f>
        <v>#REF!</v>
      </c>
      <c r="AD296" s="4" t="s">
        <v>696</v>
      </c>
      <c r="AE296" s="4" t="s">
        <v>697</v>
      </c>
      <c r="AF296" s="4" t="s">
        <v>698</v>
      </c>
    </row>
    <row r="297" spans="21:35" ht="15.6" x14ac:dyDescent="0.3">
      <c r="V297" s="9" t="e">
        <f>ROUND(ROUND(#REF!, 2)/1.2, 2)</f>
        <v>#REF!</v>
      </c>
      <c r="Y297" s="9" t="e">
        <f>ROUND(#REF! / 1.2, 2)</f>
        <v>#REF!</v>
      </c>
      <c r="AD297" s="4" t="s">
        <v>699</v>
      </c>
      <c r="AE297" s="4" t="s">
        <v>700</v>
      </c>
      <c r="AF297" s="4" t="s">
        <v>688</v>
      </c>
    </row>
    <row r="298" spans="21:35" ht="15.6" x14ac:dyDescent="0.3">
      <c r="V298" s="9" t="e">
        <f>ROUND(ROUND(#REF!, 2)/1.2, 2)</f>
        <v>#REF!</v>
      </c>
      <c r="Y298" s="9" t="e">
        <f>ROUND(#REF! / 1.2, 2)</f>
        <v>#REF!</v>
      </c>
      <c r="AD298" s="4" t="s">
        <v>701</v>
      </c>
      <c r="AE298" s="4" t="s">
        <v>702</v>
      </c>
      <c r="AF298" s="4" t="s">
        <v>582</v>
      </c>
    </row>
    <row r="299" spans="21:35" ht="15.6" x14ac:dyDescent="0.3">
      <c r="V299" s="9" t="e">
        <f>ROUND(ROUND(#REF!, 2)/1.2, 2)</f>
        <v>#REF!</v>
      </c>
      <c r="Y299" s="9" t="e">
        <f>ROUND(#REF! / 1.2, 2)</f>
        <v>#REF!</v>
      </c>
      <c r="AD299" s="4" t="s">
        <v>703</v>
      </c>
      <c r="AE299" s="4" t="s">
        <v>704</v>
      </c>
      <c r="AF299" s="4" t="s">
        <v>705</v>
      </c>
    </row>
    <row r="300" spans="21:35" ht="15.6" x14ac:dyDescent="0.3">
      <c r="V300" s="9" t="e">
        <f>ROUND(ROUND(#REF!, 2)/1.2, 2)</f>
        <v>#REF!</v>
      </c>
      <c r="Y300" s="9" t="e">
        <f>ROUND(#REF! / 1.2, 2)</f>
        <v>#REF!</v>
      </c>
      <c r="AD300" s="4" t="s">
        <v>706</v>
      </c>
      <c r="AE300" s="4" t="s">
        <v>707</v>
      </c>
      <c r="AF300" s="4" t="s">
        <v>708</v>
      </c>
    </row>
    <row r="301" spans="21:35" ht="15.6" x14ac:dyDescent="0.3">
      <c r="V301" s="9" t="e">
        <f>ROUND(ROUND(#REF!, 2)/1.2, 2)</f>
        <v>#REF!</v>
      </c>
      <c r="Y301" s="9" t="e">
        <f>ROUND(#REF! / 1.2, 2)</f>
        <v>#REF!</v>
      </c>
      <c r="AD301" s="4" t="s">
        <v>709</v>
      </c>
      <c r="AE301" s="4" t="s">
        <v>710</v>
      </c>
      <c r="AF301" s="4" t="s">
        <v>711</v>
      </c>
    </row>
    <row r="302" spans="21:35" ht="15.6" x14ac:dyDescent="0.3">
      <c r="V302" s="9" t="e">
        <f>ROUND(ROUND(#REF!, 2)/1.2, 2)</f>
        <v>#REF!</v>
      </c>
      <c r="Y302" s="9" t="e">
        <f>ROUND(#REF! / 1.2, 2)</f>
        <v>#REF!</v>
      </c>
      <c r="AD302" s="4" t="s">
        <v>712</v>
      </c>
      <c r="AE302" s="4" t="s">
        <v>713</v>
      </c>
      <c r="AF302" s="4" t="s">
        <v>682</v>
      </c>
    </row>
    <row r="303" spans="21:35" ht="15.6" x14ac:dyDescent="0.3">
      <c r="V303" s="9" t="e">
        <f>ROUND(ROUND(#REF!, 2)/1.2, 2)</f>
        <v>#REF!</v>
      </c>
      <c r="Y303" s="9" t="e">
        <f>ROUND(#REF! / 1.2, 2)</f>
        <v>#REF!</v>
      </c>
      <c r="AD303" s="4" t="s">
        <v>714</v>
      </c>
      <c r="AE303" s="4" t="s">
        <v>715</v>
      </c>
      <c r="AF303" s="4" t="s">
        <v>716</v>
      </c>
    </row>
    <row r="304" spans="21:35" ht="15.6" x14ac:dyDescent="0.3">
      <c r="V304" s="9" t="e">
        <f>ROUND(ROUND(#REF!, 2)/1.2, 2)</f>
        <v>#REF!</v>
      </c>
      <c r="Y304" s="9" t="e">
        <f>ROUND(#REF! / 1.2, 2)</f>
        <v>#REF!</v>
      </c>
      <c r="AD304" s="4" t="s">
        <v>717</v>
      </c>
      <c r="AE304" s="4" t="s">
        <v>718</v>
      </c>
      <c r="AF304" s="4" t="s">
        <v>719</v>
      </c>
    </row>
    <row r="305" spans="21:35" ht="17.100000000000001" customHeight="1" x14ac:dyDescent="0.3">
      <c r="U305" s="6" t="e">
        <f>SUM(U306,U333,U366)</f>
        <v>#REF!</v>
      </c>
      <c r="Y305" s="9" t="e">
        <f>SUM(Y306,Y333,Y366)</f>
        <v>#REF!</v>
      </c>
      <c r="Z305" s="9" t="e">
        <f>SUM(Z306,Z333,Z366)</f>
        <v>#REF!</v>
      </c>
      <c r="AA305" s="9" t="e">
        <f>SUM(AA306,AA333,AA366)</f>
        <v>#REF!</v>
      </c>
      <c r="AD305" s="4">
        <v>183184408</v>
      </c>
      <c r="AE305" s="4">
        <v>10916585</v>
      </c>
    </row>
    <row r="306" spans="21:35" ht="17.100000000000001" customHeight="1" x14ac:dyDescent="0.3">
      <c r="U306" s="6" t="e">
        <f>SUM(U307,U320)</f>
        <v>#REF!</v>
      </c>
      <c r="Y306" s="9" t="e">
        <f>SUM(Y307,Y320)</f>
        <v>#REF!</v>
      </c>
      <c r="Z306" s="9" t="e">
        <f>SUM(Z307,Z320)</f>
        <v>#REF!</v>
      </c>
      <c r="AA306" s="9" t="e">
        <f>SUM(AA307,AA320)</f>
        <v>#REF!</v>
      </c>
      <c r="AD306" s="4">
        <v>183184409</v>
      </c>
      <c r="AE306" s="4">
        <v>10917077</v>
      </c>
    </row>
    <row r="307" spans="21:35" ht="17.100000000000001" customHeight="1" x14ac:dyDescent="0.3">
      <c r="U307" s="6" t="e">
        <f>SUM(U308,U312,U314)</f>
        <v>#REF!</v>
      </c>
      <c r="Y307" s="9" t="e">
        <f>SUM(Y308,Y312,Y314)</f>
        <v>#REF!</v>
      </c>
      <c r="Z307" s="9" t="e">
        <f>SUM(Z308,Z312,Z314)</f>
        <v>#REF!</v>
      </c>
      <c r="AA307" s="9" t="e">
        <f>SUM(AA308,AA312,AA314)</f>
        <v>#REF!</v>
      </c>
      <c r="AD307" s="4">
        <v>183184410</v>
      </c>
      <c r="AE307" s="4">
        <v>10917068</v>
      </c>
    </row>
    <row r="308" spans="21:35" ht="18" x14ac:dyDescent="0.3">
      <c r="U308" s="14" t="e">
        <f>#REF!+#REF!</f>
        <v>#REF!</v>
      </c>
      <c r="V308" s="9" t="e">
        <f>ROUND(#REF! / 1.2, 2)</f>
        <v>#REF!</v>
      </c>
      <c r="W308" s="9" t="e">
        <f>ROUND(#REF! / 1.2, 2)</f>
        <v>#REF!</v>
      </c>
      <c r="X308" s="9" t="e">
        <f>ROUND(#REF! / 1.2, 2)</f>
        <v>#REF!</v>
      </c>
      <c r="Y308" s="9" t="e">
        <f>ROUND(#REF! / 1.2, 2)</f>
        <v>#REF!</v>
      </c>
      <c r="Z308" s="9" t="e">
        <f>ROUND(#REF! / 1.2, 2)</f>
        <v>#REF!</v>
      </c>
      <c r="AA308" s="9" t="e">
        <f>Y308+Z308</f>
        <v>#REF!</v>
      </c>
      <c r="AD308" s="4">
        <v>183184412</v>
      </c>
      <c r="AE308" s="4">
        <v>10917085</v>
      </c>
      <c r="AG308" s="4" t="s">
        <v>720</v>
      </c>
      <c r="AH308" s="4" t="s">
        <v>721</v>
      </c>
      <c r="AI308" s="4" t="s">
        <v>248</v>
      </c>
    </row>
    <row r="309" spans="21:35" ht="15.6" x14ac:dyDescent="0.3">
      <c r="V309" s="9" t="e">
        <f>ROUND(ROUND(#REF!, 2)/1.2, 2)</f>
        <v>#REF!</v>
      </c>
      <c r="Y309" s="9" t="e">
        <f>ROUND(#REF! / 1.2, 2)</f>
        <v>#REF!</v>
      </c>
      <c r="AD309" s="4" t="s">
        <v>722</v>
      </c>
      <c r="AE309" s="4" t="s">
        <v>723</v>
      </c>
      <c r="AF309" s="4" t="s">
        <v>724</v>
      </c>
    </row>
    <row r="310" spans="21:35" ht="15.6" x14ac:dyDescent="0.3">
      <c r="V310" s="9" t="e">
        <f>ROUND(ROUND(#REF!, 2)/1.2, 2)</f>
        <v>#REF!</v>
      </c>
      <c r="Y310" s="9" t="e">
        <f>ROUND(#REF! / 1.2, 2)</f>
        <v>#REF!</v>
      </c>
      <c r="AD310" s="4" t="s">
        <v>725</v>
      </c>
      <c r="AE310" s="4" t="s">
        <v>726</v>
      </c>
      <c r="AF310" s="4" t="s">
        <v>267</v>
      </c>
    </row>
    <row r="311" spans="21:35" ht="15.6" x14ac:dyDescent="0.3">
      <c r="V311" s="9" t="e">
        <f>ROUND(ROUND(#REF!, 2)/1.2, 2)</f>
        <v>#REF!</v>
      </c>
      <c r="Y311" s="9" t="e">
        <f>ROUND(#REF! / 1.2, 2)</f>
        <v>#REF!</v>
      </c>
      <c r="AD311" s="4" t="s">
        <v>727</v>
      </c>
      <c r="AE311" s="4" t="s">
        <v>728</v>
      </c>
      <c r="AF311" s="4" t="s">
        <v>729</v>
      </c>
    </row>
    <row r="312" spans="21:35" ht="18" x14ac:dyDescent="0.3">
      <c r="U312" s="14" t="e">
        <f>#REF!+#REF!</f>
        <v>#REF!</v>
      </c>
      <c r="V312" s="9" t="e">
        <f>ROUND(#REF! / 1.2, 2)</f>
        <v>#REF!</v>
      </c>
      <c r="W312" s="9" t="e">
        <f>ROUND(#REF! / 1.2, 2)</f>
        <v>#REF!</v>
      </c>
      <c r="X312" s="9" t="e">
        <f>ROUND(#REF! / 1.2, 2)</f>
        <v>#REF!</v>
      </c>
      <c r="Y312" s="9" t="e">
        <f>ROUND(#REF! / 1.2, 2)</f>
        <v>#REF!</v>
      </c>
      <c r="Z312" s="9" t="e">
        <f>ROUND(#REF! / 1.2, 2)</f>
        <v>#REF!</v>
      </c>
      <c r="AA312" s="9" t="e">
        <f>Y312+Z312</f>
        <v>#REF!</v>
      </c>
      <c r="AD312" s="4">
        <v>183184414</v>
      </c>
      <c r="AE312" s="4">
        <v>10917084</v>
      </c>
      <c r="AG312" s="4" t="s">
        <v>730</v>
      </c>
      <c r="AH312" s="4" t="s">
        <v>731</v>
      </c>
      <c r="AI312" s="4" t="s">
        <v>248</v>
      </c>
    </row>
    <row r="313" spans="21:35" ht="15.6" x14ac:dyDescent="0.3">
      <c r="V313" s="9" t="e">
        <f>ROUND(ROUND(#REF!, 2)/1.2, 2)</f>
        <v>#REF!</v>
      </c>
      <c r="Y313" s="9" t="e">
        <f>ROUND(#REF! / 1.2, 2)</f>
        <v>#REF!</v>
      </c>
      <c r="AD313" s="4" t="s">
        <v>732</v>
      </c>
      <c r="AE313" s="4" t="s">
        <v>733</v>
      </c>
      <c r="AF313" s="4" t="s">
        <v>734</v>
      </c>
    </row>
    <row r="314" spans="21:35" ht="18" x14ac:dyDescent="0.3">
      <c r="U314" s="14" t="e">
        <f>#REF!+#REF!</f>
        <v>#REF!</v>
      </c>
      <c r="V314" s="9" t="e">
        <f>ROUND(#REF! / 1.2, 2)</f>
        <v>#REF!</v>
      </c>
      <c r="W314" s="9" t="e">
        <f>ROUND(#REF! / 1.2, 2)</f>
        <v>#REF!</v>
      </c>
      <c r="X314" s="9" t="e">
        <f>ROUND(#REF! / 1.2, 2)</f>
        <v>#REF!</v>
      </c>
      <c r="Y314" s="9" t="e">
        <f>ROUND(#REF! / 1.2, 2)</f>
        <v>#REF!</v>
      </c>
      <c r="Z314" s="9" t="e">
        <f>ROUND(#REF! / 1.2, 2)</f>
        <v>#REF!</v>
      </c>
      <c r="AA314" s="9" t="e">
        <f>Y314+Z314</f>
        <v>#REF!</v>
      </c>
      <c r="AD314" s="4">
        <v>183184416</v>
      </c>
      <c r="AE314" s="4">
        <v>10917086</v>
      </c>
      <c r="AG314" s="4" t="s">
        <v>735</v>
      </c>
      <c r="AH314" s="4" t="s">
        <v>736</v>
      </c>
      <c r="AI314" s="4" t="s">
        <v>248</v>
      </c>
    </row>
    <row r="315" spans="21:35" ht="15.6" x14ac:dyDescent="0.3">
      <c r="V315" s="9" t="e">
        <f>ROUND(ROUND(#REF!, 2)/1.2, 2)</f>
        <v>#REF!</v>
      </c>
      <c r="Y315" s="9" t="e">
        <f>ROUND(#REF! / 1.2, 2)</f>
        <v>#REF!</v>
      </c>
      <c r="AD315" s="4" t="s">
        <v>737</v>
      </c>
      <c r="AE315" s="4" t="s">
        <v>738</v>
      </c>
      <c r="AF315" s="4" t="s">
        <v>276</v>
      </c>
    </row>
    <row r="316" spans="21:35" ht="15.6" x14ac:dyDescent="0.3">
      <c r="V316" s="9" t="e">
        <f>ROUND(ROUND(#REF!, 2)/1.2, 2)</f>
        <v>#REF!</v>
      </c>
      <c r="Y316" s="9" t="e">
        <f>ROUND(#REF! / 1.2, 2)</f>
        <v>#REF!</v>
      </c>
      <c r="AD316" s="4" t="s">
        <v>739</v>
      </c>
      <c r="AE316" s="4" t="s">
        <v>740</v>
      </c>
      <c r="AF316" s="4" t="s">
        <v>273</v>
      </c>
    </row>
    <row r="317" spans="21:35" ht="15.6" x14ac:dyDescent="0.3">
      <c r="V317" s="9" t="e">
        <f>ROUND(ROUND(#REF!, 2)/1.2, 2)</f>
        <v>#REF!</v>
      </c>
      <c r="Y317" s="9" t="e">
        <f>ROUND(#REF! / 1.2, 2)</f>
        <v>#REF!</v>
      </c>
      <c r="AD317" s="4" t="s">
        <v>741</v>
      </c>
      <c r="AE317" s="4" t="s">
        <v>742</v>
      </c>
      <c r="AF317" s="4" t="s">
        <v>264</v>
      </c>
    </row>
    <row r="318" spans="21:35" ht="15.6" x14ac:dyDescent="0.3">
      <c r="V318" s="9" t="e">
        <f>ROUND(ROUND(#REF!, 2)/1.2, 2)</f>
        <v>#REF!</v>
      </c>
      <c r="Y318" s="9" t="e">
        <f>ROUND(#REF! / 1.2, 2)</f>
        <v>#REF!</v>
      </c>
      <c r="AD318" s="4" t="s">
        <v>743</v>
      </c>
      <c r="AE318" s="4" t="s">
        <v>744</v>
      </c>
      <c r="AF318" s="4" t="s">
        <v>267</v>
      </c>
    </row>
    <row r="319" spans="21:35" ht="15.6" x14ac:dyDescent="0.3">
      <c r="V319" s="9" t="e">
        <f>ROUND(ROUND(#REF!, 2)/1.2, 2)</f>
        <v>#REF!</v>
      </c>
      <c r="Y319" s="9" t="e">
        <f>ROUND(#REF! / 1.2, 2)</f>
        <v>#REF!</v>
      </c>
      <c r="AD319" s="4" t="s">
        <v>745</v>
      </c>
      <c r="AE319" s="4" t="s">
        <v>746</v>
      </c>
      <c r="AF319" s="4" t="s">
        <v>270</v>
      </c>
    </row>
    <row r="320" spans="21:35" ht="17.100000000000001" customHeight="1" x14ac:dyDescent="0.3">
      <c r="U320" s="6" t="e">
        <f>SUM(U321,U326,U330)</f>
        <v>#REF!</v>
      </c>
      <c r="Y320" s="9" t="e">
        <f>SUM(Y321,Y326,Y330)</f>
        <v>#REF!</v>
      </c>
      <c r="Z320" s="9" t="e">
        <f>SUM(Z321,Z326,Z330)</f>
        <v>#REF!</v>
      </c>
      <c r="AA320" s="9" t="e">
        <f>SUM(AA321,AA326,AA330)</f>
        <v>#REF!</v>
      </c>
      <c r="AD320" s="4">
        <v>183184417</v>
      </c>
      <c r="AE320" s="4">
        <v>10917080</v>
      </c>
    </row>
    <row r="321" spans="21:35" ht="18" x14ac:dyDescent="0.3">
      <c r="U321" s="14" t="e">
        <f>#REF!+#REF!</f>
        <v>#REF!</v>
      </c>
      <c r="V321" s="9" t="e">
        <f>ROUND(#REF! / 1.2, 2)</f>
        <v>#REF!</v>
      </c>
      <c r="W321" s="9" t="e">
        <f>ROUND(#REF! / 1.2, 2)</f>
        <v>#REF!</v>
      </c>
      <c r="X321" s="9" t="e">
        <f>ROUND(#REF! / 1.2, 2)</f>
        <v>#REF!</v>
      </c>
      <c r="Y321" s="9" t="e">
        <f>ROUND(#REF! / 1.2, 2)</f>
        <v>#REF!</v>
      </c>
      <c r="Z321" s="9" t="e">
        <f>ROUND(#REF! / 1.2, 2)</f>
        <v>#REF!</v>
      </c>
      <c r="AA321" s="9" t="e">
        <f>Y321+Z321</f>
        <v>#REF!</v>
      </c>
      <c r="AD321" s="4">
        <v>183184419</v>
      </c>
      <c r="AE321" s="4">
        <v>10917083</v>
      </c>
      <c r="AG321" s="4" t="s">
        <v>352</v>
      </c>
      <c r="AH321" s="4" t="s">
        <v>747</v>
      </c>
      <c r="AI321" s="4" t="s">
        <v>248</v>
      </c>
    </row>
    <row r="322" spans="21:35" ht="15.6" x14ac:dyDescent="0.3">
      <c r="V322" s="9" t="e">
        <f>ROUND(ROUND(#REF!, 2)/1.2, 2)</f>
        <v>#REF!</v>
      </c>
      <c r="Y322" s="9" t="e">
        <f>ROUND(#REF! / 1.2, 2)</f>
        <v>#REF!</v>
      </c>
      <c r="AD322" s="4" t="s">
        <v>748</v>
      </c>
      <c r="AE322" s="4" t="s">
        <v>749</v>
      </c>
      <c r="AF322" s="4" t="s">
        <v>750</v>
      </c>
    </row>
    <row r="323" spans="21:35" ht="15.6" x14ac:dyDescent="0.3">
      <c r="V323" s="9" t="e">
        <f>ROUND(ROUND(#REF!, 2)/1.2, 2)</f>
        <v>#REF!</v>
      </c>
      <c r="Y323" s="9" t="e">
        <f>ROUND(#REF! / 1.2, 2)</f>
        <v>#REF!</v>
      </c>
      <c r="AD323" s="4" t="s">
        <v>751</v>
      </c>
      <c r="AE323" s="4" t="s">
        <v>752</v>
      </c>
      <c r="AF323" s="4" t="s">
        <v>356</v>
      </c>
    </row>
    <row r="324" spans="21:35" ht="15.6" x14ac:dyDescent="0.3">
      <c r="V324" s="9" t="e">
        <f>ROUND(ROUND(#REF!, 2)/1.2, 2)</f>
        <v>#REF!</v>
      </c>
      <c r="Y324" s="9" t="e">
        <f>ROUND(#REF! / 1.2, 2)</f>
        <v>#REF!</v>
      </c>
      <c r="AD324" s="4" t="s">
        <v>753</v>
      </c>
      <c r="AE324" s="4" t="s">
        <v>754</v>
      </c>
      <c r="AF324" s="4" t="s">
        <v>362</v>
      </c>
    </row>
    <row r="325" spans="21:35" ht="15.6" x14ac:dyDescent="0.3">
      <c r="V325" s="9" t="e">
        <f>ROUND(ROUND(#REF!, 2)/1.2, 2)</f>
        <v>#REF!</v>
      </c>
      <c r="Y325" s="9" t="e">
        <f>ROUND(#REF! / 1.2, 2)</f>
        <v>#REF!</v>
      </c>
      <c r="AD325" s="4" t="s">
        <v>755</v>
      </c>
      <c r="AE325" s="4" t="s">
        <v>756</v>
      </c>
      <c r="AF325" s="4" t="s">
        <v>365</v>
      </c>
    </row>
    <row r="326" spans="21:35" ht="18" x14ac:dyDescent="0.3">
      <c r="U326" s="14" t="e">
        <f>#REF!+#REF!</f>
        <v>#REF!</v>
      </c>
      <c r="V326" s="9" t="e">
        <f>ROUND(#REF! / 1.2, 2)</f>
        <v>#REF!</v>
      </c>
      <c r="W326" s="9" t="e">
        <f>ROUND(#REF! / 1.2, 2)</f>
        <v>#REF!</v>
      </c>
      <c r="X326" s="9" t="e">
        <f>ROUND(#REF! / 1.2, 2)</f>
        <v>#REF!</v>
      </c>
      <c r="Y326" s="9" t="e">
        <f>ROUND(#REF! / 1.2, 2)</f>
        <v>#REF!</v>
      </c>
      <c r="Z326" s="9" t="e">
        <f>ROUND(#REF! / 1.2, 2)</f>
        <v>#REF!</v>
      </c>
      <c r="AA326" s="9" t="e">
        <f>Y326+Z326</f>
        <v>#REF!</v>
      </c>
      <c r="AD326" s="4">
        <v>183184421</v>
      </c>
      <c r="AE326" s="4">
        <v>10917081</v>
      </c>
      <c r="AG326" s="4" t="s">
        <v>383</v>
      </c>
      <c r="AH326" s="4" t="s">
        <v>757</v>
      </c>
      <c r="AI326" s="4" t="s">
        <v>248</v>
      </c>
    </row>
    <row r="327" spans="21:35" ht="15.6" x14ac:dyDescent="0.3">
      <c r="V327" s="9" t="e">
        <f>ROUND(ROUND(#REF!, 2)/1.2, 2)</f>
        <v>#REF!</v>
      </c>
      <c r="Y327" s="9" t="e">
        <f>ROUND(#REF! / 1.2, 2)</f>
        <v>#REF!</v>
      </c>
      <c r="AD327" s="4" t="s">
        <v>758</v>
      </c>
      <c r="AE327" s="4" t="s">
        <v>759</v>
      </c>
      <c r="AF327" s="4" t="s">
        <v>390</v>
      </c>
    </row>
    <row r="328" spans="21:35" ht="15.6" x14ac:dyDescent="0.3">
      <c r="V328" s="9" t="e">
        <f>ROUND(ROUND(#REF!, 2)/1.2, 2)</f>
        <v>#REF!</v>
      </c>
      <c r="Y328" s="9" t="e">
        <f>ROUND(#REF! / 1.2, 2)</f>
        <v>#REF!</v>
      </c>
      <c r="AD328" s="4" t="s">
        <v>760</v>
      </c>
      <c r="AE328" s="4" t="s">
        <v>761</v>
      </c>
      <c r="AF328" s="4" t="s">
        <v>362</v>
      </c>
    </row>
    <row r="329" spans="21:35" ht="15.6" x14ac:dyDescent="0.3">
      <c r="V329" s="9" t="e">
        <f>ROUND(ROUND(#REF!, 2)/1.2, 2)</f>
        <v>#REF!</v>
      </c>
      <c r="Y329" s="9" t="e">
        <f>ROUND(#REF! / 1.2, 2)</f>
        <v>#REF!</v>
      </c>
      <c r="AD329" s="4" t="s">
        <v>762</v>
      </c>
      <c r="AE329" s="4" t="s">
        <v>763</v>
      </c>
      <c r="AF329" s="4" t="s">
        <v>750</v>
      </c>
    </row>
    <row r="330" spans="21:35" ht="18" x14ac:dyDescent="0.3">
      <c r="U330" s="14" t="e">
        <f>#REF!+#REF!</f>
        <v>#REF!</v>
      </c>
      <c r="V330" s="9" t="e">
        <f>ROUND(#REF! / 1.2, 2)</f>
        <v>#REF!</v>
      </c>
      <c r="W330" s="9" t="e">
        <f>ROUND(#REF! / 1.2, 2)</f>
        <v>#REF!</v>
      </c>
      <c r="X330" s="9" t="e">
        <f>ROUND(#REF! / 1.2, 2)</f>
        <v>#REF!</v>
      </c>
      <c r="Y330" s="9" t="e">
        <f>ROUND(#REF! / 1.2, 2)</f>
        <v>#REF!</v>
      </c>
      <c r="Z330" s="9" t="e">
        <f>ROUND(#REF! / 1.2, 2)</f>
        <v>#REF!</v>
      </c>
      <c r="AA330" s="9" t="e">
        <f>Y330+Z330</f>
        <v>#REF!</v>
      </c>
      <c r="AD330" s="4">
        <v>183184423</v>
      </c>
      <c r="AE330" s="4">
        <v>10917079</v>
      </c>
      <c r="AG330" s="4" t="s">
        <v>764</v>
      </c>
      <c r="AH330" s="4" t="s">
        <v>765</v>
      </c>
      <c r="AI330" s="4" t="s">
        <v>248</v>
      </c>
    </row>
    <row r="331" spans="21:35" ht="15.6" x14ac:dyDescent="0.3">
      <c r="V331" s="9" t="e">
        <f>ROUND(ROUND(#REF!, 2)/1.2, 2)</f>
        <v>#REF!</v>
      </c>
      <c r="Y331" s="9" t="e">
        <f>ROUND(#REF! / 1.2, 2)</f>
        <v>#REF!</v>
      </c>
      <c r="AD331" s="4" t="s">
        <v>766</v>
      </c>
      <c r="AE331" s="4" t="s">
        <v>767</v>
      </c>
      <c r="AF331" s="4" t="s">
        <v>768</v>
      </c>
    </row>
    <row r="332" spans="21:35" ht="15.6" x14ac:dyDescent="0.3">
      <c r="V332" s="9" t="e">
        <f>ROUND(ROUND(#REF!, 2)/1.2, 2)</f>
        <v>#REF!</v>
      </c>
      <c r="Y332" s="9" t="e">
        <f>ROUND(#REF! / 1.2, 2)</f>
        <v>#REF!</v>
      </c>
      <c r="AD332" s="4" t="s">
        <v>769</v>
      </c>
      <c r="AE332" s="4" t="s">
        <v>770</v>
      </c>
      <c r="AF332" s="4" t="s">
        <v>486</v>
      </c>
    </row>
    <row r="333" spans="21:35" ht="17.100000000000001" customHeight="1" x14ac:dyDescent="0.3">
      <c r="U333" s="6" t="e">
        <f>SUM(U334,U359)</f>
        <v>#REF!</v>
      </c>
      <c r="Y333" s="9" t="e">
        <f>SUM(Y334,Y359)</f>
        <v>#REF!</v>
      </c>
      <c r="Z333" s="9" t="e">
        <f>SUM(Z334,Z359)</f>
        <v>#REF!</v>
      </c>
      <c r="AA333" s="9" t="e">
        <f>SUM(AA334,AA359)</f>
        <v>#REF!</v>
      </c>
      <c r="AD333" s="4">
        <v>183184424</v>
      </c>
      <c r="AE333" s="4">
        <v>10916582</v>
      </c>
    </row>
    <row r="334" spans="21:35" ht="17.100000000000001" customHeight="1" x14ac:dyDescent="0.3">
      <c r="U334" s="6" t="e">
        <f>SUM(U335,U339,U342,U345,U348,U351,U355)</f>
        <v>#REF!</v>
      </c>
      <c r="Y334" s="9" t="e">
        <f>SUM(Y335,Y339,Y342,Y345,Y348,Y351,Y355)</f>
        <v>#REF!</v>
      </c>
      <c r="Z334" s="9" t="e">
        <f>SUM(Z335,Z339,Z342,Z345,Z348,Z351,Z355)</f>
        <v>#REF!</v>
      </c>
      <c r="AA334" s="9" t="e">
        <f>SUM(AA335,AA339,AA342,AA345,AA348,AA351,AA355)</f>
        <v>#REF!</v>
      </c>
      <c r="AD334" s="4">
        <v>183184425</v>
      </c>
      <c r="AE334" s="4">
        <v>10916595</v>
      </c>
    </row>
    <row r="335" spans="21:35" ht="18" x14ac:dyDescent="0.3">
      <c r="U335" s="14" t="e">
        <f>#REF!+#REF!</f>
        <v>#REF!</v>
      </c>
      <c r="V335" s="9" t="e">
        <f>ROUND(#REF! / 1.2, 2)</f>
        <v>#REF!</v>
      </c>
      <c r="W335" s="9" t="e">
        <f>ROUND(#REF! / 1.2, 2)</f>
        <v>#REF!</v>
      </c>
      <c r="X335" s="9" t="e">
        <f>ROUND(#REF! / 1.2, 2)</f>
        <v>#REF!</v>
      </c>
      <c r="Y335" s="9" t="e">
        <f>ROUND(#REF! / 1.2, 2)</f>
        <v>#REF!</v>
      </c>
      <c r="Z335" s="9" t="e">
        <f>ROUND(#REF! / 1.2, 2)</f>
        <v>#REF!</v>
      </c>
      <c r="AA335" s="9" t="e">
        <f>Y335+Z335</f>
        <v>#REF!</v>
      </c>
      <c r="AD335" s="4">
        <v>183184427</v>
      </c>
      <c r="AE335" s="4">
        <v>10916600</v>
      </c>
      <c r="AG335" s="4" t="s">
        <v>407</v>
      </c>
      <c r="AH335" s="4" t="s">
        <v>771</v>
      </c>
      <c r="AI335" s="4" t="s">
        <v>248</v>
      </c>
    </row>
    <row r="336" spans="21:35" ht="15.6" x14ac:dyDescent="0.3">
      <c r="V336" s="9" t="e">
        <f>ROUND(ROUND(#REF!, 2)/1.2, 2)</f>
        <v>#REF!</v>
      </c>
      <c r="Y336" s="9" t="e">
        <f>ROUND(#REF! / 1.2, 2)</f>
        <v>#REF!</v>
      </c>
      <c r="AD336" s="4" t="s">
        <v>772</v>
      </c>
      <c r="AE336" s="4" t="s">
        <v>773</v>
      </c>
      <c r="AF336" s="4" t="s">
        <v>403</v>
      </c>
    </row>
    <row r="337" spans="21:35" ht="15.6" x14ac:dyDescent="0.3">
      <c r="V337" s="9" t="e">
        <f>ROUND(ROUND(#REF!, 2)/1.2, 2)</f>
        <v>#REF!</v>
      </c>
      <c r="Y337" s="9" t="e">
        <f>ROUND(#REF! / 1.2, 2)</f>
        <v>#REF!</v>
      </c>
      <c r="AD337" s="4" t="s">
        <v>774</v>
      </c>
      <c r="AE337" s="4" t="s">
        <v>775</v>
      </c>
      <c r="AF337" s="4" t="s">
        <v>414</v>
      </c>
    </row>
    <row r="338" spans="21:35" ht="15.6" x14ac:dyDescent="0.3">
      <c r="V338" s="9" t="e">
        <f>ROUND(ROUND(#REF!, 2)/1.2, 2)</f>
        <v>#REF!</v>
      </c>
      <c r="Y338" s="9" t="e">
        <f>ROUND(#REF! / 1.2, 2)</f>
        <v>#REF!</v>
      </c>
      <c r="AD338" s="4" t="s">
        <v>776</v>
      </c>
      <c r="AE338" s="4" t="s">
        <v>777</v>
      </c>
      <c r="AF338" s="4" t="s">
        <v>406</v>
      </c>
    </row>
    <row r="339" spans="21:35" ht="18" x14ac:dyDescent="0.3">
      <c r="U339" s="14" t="e">
        <f>#REF!+#REF!</f>
        <v>#REF!</v>
      </c>
      <c r="V339" s="9" t="e">
        <f>ROUND(#REF! / 1.2, 2)</f>
        <v>#REF!</v>
      </c>
      <c r="W339" s="9" t="e">
        <f>ROUND(#REF! / 1.2, 2)</f>
        <v>#REF!</v>
      </c>
      <c r="X339" s="9" t="e">
        <f>ROUND(#REF! / 1.2, 2)</f>
        <v>#REF!</v>
      </c>
      <c r="Y339" s="9" t="e">
        <f>ROUND(#REF! / 1.2, 2)</f>
        <v>#REF!</v>
      </c>
      <c r="Z339" s="9" t="e">
        <f>ROUND(#REF! / 1.2, 2)</f>
        <v>#REF!</v>
      </c>
      <c r="AA339" s="9" t="e">
        <f>Y339+Z339</f>
        <v>#REF!</v>
      </c>
      <c r="AD339" s="4">
        <v>183184429</v>
      </c>
      <c r="AE339" s="4">
        <v>10916596</v>
      </c>
      <c r="AG339" s="4" t="s">
        <v>433</v>
      </c>
      <c r="AH339" s="4" t="s">
        <v>778</v>
      </c>
      <c r="AI339" s="4" t="s">
        <v>248</v>
      </c>
    </row>
    <row r="340" spans="21:35" ht="15.6" x14ac:dyDescent="0.3">
      <c r="V340" s="9" t="e">
        <f>ROUND(ROUND(#REF!, 2)/1.2, 2)</f>
        <v>#REF!</v>
      </c>
      <c r="Y340" s="9" t="e">
        <f>ROUND(#REF! / 1.2, 2)</f>
        <v>#REF!</v>
      </c>
      <c r="AD340" s="4" t="s">
        <v>779</v>
      </c>
      <c r="AE340" s="4" t="s">
        <v>780</v>
      </c>
      <c r="AF340" s="4" t="s">
        <v>437</v>
      </c>
    </row>
    <row r="341" spans="21:35" ht="15.6" x14ac:dyDescent="0.3">
      <c r="V341" s="9" t="e">
        <f>ROUND(ROUND(#REF!, 2)/1.2, 2)</f>
        <v>#REF!</v>
      </c>
      <c r="Y341" s="9" t="e">
        <f>ROUND(#REF! / 1.2, 2)</f>
        <v>#REF!</v>
      </c>
      <c r="AD341" s="4" t="s">
        <v>781</v>
      </c>
      <c r="AE341" s="4" t="s">
        <v>782</v>
      </c>
      <c r="AF341" s="4" t="s">
        <v>440</v>
      </c>
    </row>
    <row r="342" spans="21:35" ht="18" x14ac:dyDescent="0.3">
      <c r="U342" s="14" t="e">
        <f>#REF!+#REF!</f>
        <v>#REF!</v>
      </c>
      <c r="V342" s="9" t="e">
        <f>ROUND(#REF! / 1.2, 2)</f>
        <v>#REF!</v>
      </c>
      <c r="W342" s="9" t="e">
        <f>ROUND(#REF! / 1.2, 2)</f>
        <v>#REF!</v>
      </c>
      <c r="X342" s="9" t="e">
        <f>ROUND(#REF! / 1.2, 2)</f>
        <v>#REF!</v>
      </c>
      <c r="Y342" s="9" t="e">
        <f>ROUND(#REF! / 1.2, 2)</f>
        <v>#REF!</v>
      </c>
      <c r="Z342" s="9" t="e">
        <f>ROUND(#REF! / 1.2, 2)</f>
        <v>#REF!</v>
      </c>
      <c r="AA342" s="9" t="e">
        <f>Y342+Z342</f>
        <v>#REF!</v>
      </c>
      <c r="AD342" s="4">
        <v>183184431</v>
      </c>
      <c r="AE342" s="4">
        <v>10916591</v>
      </c>
      <c r="AG342" s="4" t="s">
        <v>441</v>
      </c>
      <c r="AH342" s="4" t="s">
        <v>783</v>
      </c>
      <c r="AI342" s="4" t="s">
        <v>248</v>
      </c>
    </row>
    <row r="343" spans="21:35" ht="15.6" x14ac:dyDescent="0.3">
      <c r="V343" s="9" t="e">
        <f>ROUND(ROUND(#REF!, 2)/1.2, 2)</f>
        <v>#REF!</v>
      </c>
      <c r="Y343" s="9" t="e">
        <f>ROUND(#REF! / 1.2, 2)</f>
        <v>#REF!</v>
      </c>
      <c r="AD343" s="4" t="s">
        <v>784</v>
      </c>
      <c r="AE343" s="4" t="s">
        <v>785</v>
      </c>
      <c r="AF343" s="4" t="s">
        <v>606</v>
      </c>
    </row>
    <row r="344" spans="21:35" ht="15.6" x14ac:dyDescent="0.3">
      <c r="V344" s="9" t="e">
        <f>ROUND(ROUND(#REF!, 2)/1.2, 2)</f>
        <v>#REF!</v>
      </c>
      <c r="Y344" s="9" t="e">
        <f>ROUND(#REF! / 1.2, 2)</f>
        <v>#REF!</v>
      </c>
      <c r="AD344" s="4" t="s">
        <v>786</v>
      </c>
      <c r="AE344" s="4" t="s">
        <v>787</v>
      </c>
      <c r="AF344" s="4" t="s">
        <v>365</v>
      </c>
    </row>
    <row r="345" spans="21:35" ht="18" x14ac:dyDescent="0.3">
      <c r="U345" s="14" t="e">
        <f>#REF!+#REF!</f>
        <v>#REF!</v>
      </c>
      <c r="V345" s="9" t="e">
        <f>ROUND(#REF! / 1.2, 2)</f>
        <v>#REF!</v>
      </c>
      <c r="W345" s="9" t="e">
        <f>ROUND(#REF! / 1.2, 2)</f>
        <v>#REF!</v>
      </c>
      <c r="X345" s="9" t="e">
        <f>ROUND(#REF! / 1.2, 2)</f>
        <v>#REF!</v>
      </c>
      <c r="Y345" s="9" t="e">
        <f>ROUND(#REF! / 1.2, 2)</f>
        <v>#REF!</v>
      </c>
      <c r="Z345" s="9" t="e">
        <f>ROUND(#REF! / 1.2, 2)</f>
        <v>#REF!</v>
      </c>
      <c r="AA345" s="9" t="e">
        <f>Y345+Z345</f>
        <v>#REF!</v>
      </c>
      <c r="AD345" s="4">
        <v>183184759</v>
      </c>
      <c r="AE345" s="4">
        <v>10916598</v>
      </c>
      <c r="AG345" s="4" t="s">
        <v>441</v>
      </c>
      <c r="AH345" s="4" t="s">
        <v>783</v>
      </c>
      <c r="AI345" s="4" t="s">
        <v>248</v>
      </c>
    </row>
    <row r="346" spans="21:35" ht="15.6" x14ac:dyDescent="0.3">
      <c r="V346" s="9" t="e">
        <f>ROUND(ROUND(#REF!, 2)/1.2, 2)</f>
        <v>#REF!</v>
      </c>
      <c r="Y346" s="9" t="e">
        <f>ROUND(#REF! / 1.2, 2)</f>
        <v>#REF!</v>
      </c>
      <c r="AD346" s="4" t="s">
        <v>788</v>
      </c>
      <c r="AE346" s="4" t="s">
        <v>789</v>
      </c>
      <c r="AF346" s="4" t="s">
        <v>365</v>
      </c>
    </row>
    <row r="347" spans="21:35" ht="15.6" x14ac:dyDescent="0.3">
      <c r="V347" s="9" t="e">
        <f>ROUND(ROUND(#REF!, 2)/1.2, 2)</f>
        <v>#REF!</v>
      </c>
      <c r="Y347" s="9" t="e">
        <f>ROUND(#REF! / 1.2, 2)</f>
        <v>#REF!</v>
      </c>
      <c r="AD347" s="4" t="s">
        <v>790</v>
      </c>
      <c r="AE347" s="4" t="s">
        <v>791</v>
      </c>
      <c r="AF347" s="4" t="s">
        <v>606</v>
      </c>
    </row>
    <row r="348" spans="21:35" ht="18" x14ac:dyDescent="0.3">
      <c r="U348" s="14" t="e">
        <f>#REF!+#REF!</f>
        <v>#REF!</v>
      </c>
      <c r="V348" s="9" t="e">
        <f>ROUND(#REF! / 1.2, 2)</f>
        <v>#REF!</v>
      </c>
      <c r="W348" s="9" t="e">
        <f>ROUND(#REF! / 1.2, 2)</f>
        <v>#REF!</v>
      </c>
      <c r="X348" s="9" t="e">
        <f>ROUND(#REF! / 1.2, 2)</f>
        <v>#REF!</v>
      </c>
      <c r="Y348" s="9" t="e">
        <f>ROUND(#REF! / 1.2, 2)</f>
        <v>#REF!</v>
      </c>
      <c r="Z348" s="9" t="e">
        <f>ROUND(#REF! / 1.2, 2)</f>
        <v>#REF!</v>
      </c>
      <c r="AA348" s="9" t="e">
        <f>Y348+Z348</f>
        <v>#REF!</v>
      </c>
      <c r="AD348" s="4">
        <v>183184760</v>
      </c>
      <c r="AE348" s="4">
        <v>10939763</v>
      </c>
      <c r="AG348" s="4" t="s">
        <v>441</v>
      </c>
      <c r="AH348" s="4" t="s">
        <v>783</v>
      </c>
      <c r="AI348" s="4" t="s">
        <v>248</v>
      </c>
    </row>
    <row r="349" spans="21:35" ht="15.6" x14ac:dyDescent="0.3">
      <c r="V349" s="9" t="e">
        <f>ROUND(ROUND(#REF!, 2)/1.2, 2)</f>
        <v>#REF!</v>
      </c>
      <c r="Y349" s="9" t="e">
        <f>ROUND(#REF! / 1.2, 2)</f>
        <v>#REF!</v>
      </c>
      <c r="AD349" s="4" t="s">
        <v>792</v>
      </c>
      <c r="AE349" s="4" t="s">
        <v>793</v>
      </c>
      <c r="AF349" s="4" t="s">
        <v>606</v>
      </c>
    </row>
    <row r="350" spans="21:35" ht="15.6" x14ac:dyDescent="0.3">
      <c r="V350" s="9" t="e">
        <f>ROUND(ROUND(#REF!, 2)/1.2, 2)</f>
        <v>#REF!</v>
      </c>
      <c r="Y350" s="9" t="e">
        <f>ROUND(#REF! / 1.2, 2)</f>
        <v>#REF!</v>
      </c>
      <c r="AD350" s="4" t="s">
        <v>794</v>
      </c>
      <c r="AE350" s="4" t="s">
        <v>795</v>
      </c>
      <c r="AF350" s="4" t="s">
        <v>406</v>
      </c>
    </row>
    <row r="351" spans="21:35" ht="18" x14ac:dyDescent="0.3">
      <c r="U351" s="14" t="e">
        <f>#REF!+#REF!</f>
        <v>#REF!</v>
      </c>
      <c r="V351" s="9" t="e">
        <f>ROUND(#REF! / 1.2, 2)</f>
        <v>#REF!</v>
      </c>
      <c r="W351" s="9" t="e">
        <f>ROUND(#REF! / 1.2, 2)</f>
        <v>#REF!</v>
      </c>
      <c r="X351" s="9" t="e">
        <f>ROUND(#REF! / 1.2, 2)</f>
        <v>#REF!</v>
      </c>
      <c r="Y351" s="9" t="e">
        <f>ROUND(#REF! / 1.2, 2)</f>
        <v>#REF!</v>
      </c>
      <c r="Z351" s="9" t="e">
        <f>ROUND(#REF! / 1.2, 2)</f>
        <v>#REF!</v>
      </c>
      <c r="AA351" s="9" t="e">
        <f>Y351+Z351</f>
        <v>#REF!</v>
      </c>
      <c r="AD351" s="4">
        <v>183184433</v>
      </c>
      <c r="AE351" s="4">
        <v>10916599</v>
      </c>
      <c r="AG351" s="4" t="s">
        <v>448</v>
      </c>
      <c r="AH351" s="4" t="s">
        <v>796</v>
      </c>
      <c r="AI351" s="4" t="s">
        <v>248</v>
      </c>
    </row>
    <row r="352" spans="21:35" ht="15.6" x14ac:dyDescent="0.3">
      <c r="V352" s="9" t="e">
        <f>ROUND(ROUND(#REF!, 2)/1.2, 2)</f>
        <v>#REF!</v>
      </c>
      <c r="Y352" s="9" t="e">
        <f>ROUND(#REF! / 1.2, 2)</f>
        <v>#REF!</v>
      </c>
      <c r="AD352" s="4" t="s">
        <v>797</v>
      </c>
      <c r="AE352" s="4" t="s">
        <v>798</v>
      </c>
      <c r="AF352" s="4" t="s">
        <v>452</v>
      </c>
    </row>
    <row r="353" spans="21:35" ht="15.6" x14ac:dyDescent="0.3">
      <c r="V353" s="9" t="e">
        <f>ROUND(ROUND(#REF!, 2)/1.2, 2)</f>
        <v>#REF!</v>
      </c>
      <c r="Y353" s="9" t="e">
        <f>ROUND(#REF! / 1.2, 2)</f>
        <v>#REF!</v>
      </c>
      <c r="AD353" s="4" t="s">
        <v>799</v>
      </c>
      <c r="AE353" s="4" t="s">
        <v>800</v>
      </c>
      <c r="AF353" s="4" t="s">
        <v>455</v>
      </c>
    </row>
    <row r="354" spans="21:35" ht="15.6" x14ac:dyDescent="0.3">
      <c r="V354" s="9" t="e">
        <f>ROUND(ROUND(#REF!, 2)/1.2, 2)</f>
        <v>#REF!</v>
      </c>
      <c r="Y354" s="9" t="e">
        <f>ROUND(#REF! / 1.2, 2)</f>
        <v>#REF!</v>
      </c>
      <c r="AD354" s="4" t="s">
        <v>801</v>
      </c>
      <c r="AE354" s="4" t="s">
        <v>802</v>
      </c>
      <c r="AF354" s="4" t="s">
        <v>458</v>
      </c>
    </row>
    <row r="355" spans="21:35" ht="18" x14ac:dyDescent="0.3">
      <c r="U355" s="14" t="e">
        <f>#REF!+#REF!</f>
        <v>#REF!</v>
      </c>
      <c r="V355" s="9" t="e">
        <f>ROUND(#REF! / 1.2, 2)</f>
        <v>#REF!</v>
      </c>
      <c r="W355" s="9" t="e">
        <f>ROUND(#REF! / 1.2, 2)</f>
        <v>#REF!</v>
      </c>
      <c r="X355" s="9" t="e">
        <f>ROUND(#REF! / 1.2, 2)</f>
        <v>#REF!</v>
      </c>
      <c r="Y355" s="9" t="e">
        <f>ROUND(#REF! / 1.2, 2)</f>
        <v>#REF!</v>
      </c>
      <c r="Z355" s="9" t="e">
        <f>ROUND(#REF! / 1.2, 2)</f>
        <v>#REF!</v>
      </c>
      <c r="AA355" s="9" t="e">
        <f>Y355+Z355</f>
        <v>#REF!</v>
      </c>
      <c r="AD355" s="4">
        <v>183184761</v>
      </c>
      <c r="AE355" s="4">
        <v>10916601</v>
      </c>
      <c r="AG355" s="4" t="s">
        <v>448</v>
      </c>
      <c r="AH355" s="4" t="s">
        <v>796</v>
      </c>
      <c r="AI355" s="4" t="s">
        <v>248</v>
      </c>
    </row>
    <row r="356" spans="21:35" ht="15.6" x14ac:dyDescent="0.3">
      <c r="V356" s="9" t="e">
        <f>ROUND(ROUND(#REF!, 2)/1.2, 2)</f>
        <v>#REF!</v>
      </c>
      <c r="Y356" s="9" t="e">
        <f>ROUND(#REF! / 1.2, 2)</f>
        <v>#REF!</v>
      </c>
      <c r="AD356" s="4" t="s">
        <v>803</v>
      </c>
      <c r="AE356" s="4" t="s">
        <v>804</v>
      </c>
      <c r="AF356" s="4" t="s">
        <v>461</v>
      </c>
    </row>
    <row r="357" spans="21:35" ht="15.6" x14ac:dyDescent="0.3">
      <c r="V357" s="9" t="e">
        <f>ROUND(ROUND(#REF!, 2)/1.2, 2)</f>
        <v>#REF!</v>
      </c>
      <c r="Y357" s="9" t="e">
        <f>ROUND(#REF! / 1.2, 2)</f>
        <v>#REF!</v>
      </c>
      <c r="AD357" s="4" t="s">
        <v>805</v>
      </c>
      <c r="AE357" s="4" t="s">
        <v>806</v>
      </c>
      <c r="AF357" s="4" t="s">
        <v>455</v>
      </c>
    </row>
    <row r="358" spans="21:35" ht="15.6" x14ac:dyDescent="0.3">
      <c r="V358" s="9" t="e">
        <f>ROUND(ROUND(#REF!, 2)/1.2, 2)</f>
        <v>#REF!</v>
      </c>
      <c r="Y358" s="9" t="e">
        <f>ROUND(#REF! / 1.2, 2)</f>
        <v>#REF!</v>
      </c>
      <c r="AD358" s="4" t="s">
        <v>807</v>
      </c>
      <c r="AE358" s="4" t="s">
        <v>808</v>
      </c>
      <c r="AF358" s="4" t="s">
        <v>452</v>
      </c>
    </row>
    <row r="359" spans="21:35" ht="17.100000000000001" customHeight="1" x14ac:dyDescent="0.3">
      <c r="U359" s="6" t="e">
        <f>SUM(U360,U363)</f>
        <v>#REF!</v>
      </c>
      <c r="Y359" s="9" t="e">
        <f>SUM(Y360,Y363)</f>
        <v>#REF!</v>
      </c>
      <c r="Z359" s="9" t="e">
        <f>SUM(Z360,Z363)</f>
        <v>#REF!</v>
      </c>
      <c r="AA359" s="9" t="e">
        <f>SUM(AA360,AA363)</f>
        <v>#REF!</v>
      </c>
      <c r="AD359" s="4">
        <v>183184434</v>
      </c>
      <c r="AE359" s="4">
        <v>10916594</v>
      </c>
    </row>
    <row r="360" spans="21:35" ht="18" x14ac:dyDescent="0.3">
      <c r="U360" s="14" t="e">
        <f>#REF!+#REF!</f>
        <v>#REF!</v>
      </c>
      <c r="V360" s="9" t="e">
        <f>ROUND(#REF! / 1.2, 2)</f>
        <v>#REF!</v>
      </c>
      <c r="W360" s="9" t="e">
        <f>ROUND(#REF! / 1.2, 2)</f>
        <v>#REF!</v>
      </c>
      <c r="X360" s="9" t="e">
        <f>ROUND(#REF! / 1.2, 2)</f>
        <v>#REF!</v>
      </c>
      <c r="Y360" s="9" t="e">
        <f>ROUND(#REF! / 1.2, 2)</f>
        <v>#REF!</v>
      </c>
      <c r="Z360" s="9" t="e">
        <f>ROUND(#REF! / 1.2, 2)</f>
        <v>#REF!</v>
      </c>
      <c r="AA360" s="9" t="e">
        <f>Y360+Z360</f>
        <v>#REF!</v>
      </c>
      <c r="AD360" s="4">
        <v>183184436</v>
      </c>
      <c r="AE360" s="4">
        <v>10916587</v>
      </c>
      <c r="AG360" s="4" t="s">
        <v>466</v>
      </c>
      <c r="AH360" s="4" t="s">
        <v>809</v>
      </c>
      <c r="AI360" s="4" t="s">
        <v>248</v>
      </c>
    </row>
    <row r="361" spans="21:35" ht="15.6" x14ac:dyDescent="0.3">
      <c r="V361" s="9" t="e">
        <f>ROUND(ROUND(#REF!, 2)/1.2, 2)</f>
        <v>#REF!</v>
      </c>
      <c r="Y361" s="9" t="e">
        <f>ROUND(#REF! / 1.2, 2)</f>
        <v>#REF!</v>
      </c>
      <c r="AD361" s="4" t="s">
        <v>810</v>
      </c>
      <c r="AE361" s="4" t="s">
        <v>811</v>
      </c>
      <c r="AF361" s="4" t="s">
        <v>470</v>
      </c>
    </row>
    <row r="362" spans="21:35" ht="15.6" x14ac:dyDescent="0.3">
      <c r="V362" s="9" t="e">
        <f>ROUND(ROUND(#REF!, 2)/1.2, 2)</f>
        <v>#REF!</v>
      </c>
      <c r="Y362" s="9" t="e">
        <f>ROUND(#REF! / 1.2, 2)</f>
        <v>#REF!</v>
      </c>
      <c r="AD362" s="4" t="s">
        <v>812</v>
      </c>
      <c r="AE362" s="4" t="s">
        <v>813</v>
      </c>
      <c r="AF362" s="4" t="s">
        <v>473</v>
      </c>
    </row>
    <row r="363" spans="21:35" ht="18" x14ac:dyDescent="0.3">
      <c r="U363" s="14" t="e">
        <f>#REF!+#REF!</f>
        <v>#REF!</v>
      </c>
      <c r="V363" s="9" t="e">
        <f>ROUND(#REF! / 1.2, 2)</f>
        <v>#REF!</v>
      </c>
      <c r="W363" s="9" t="e">
        <f>ROUND(#REF! / 1.2, 2)</f>
        <v>#REF!</v>
      </c>
      <c r="X363" s="9" t="e">
        <f>ROUND(#REF! / 1.2, 2)</f>
        <v>#REF!</v>
      </c>
      <c r="Y363" s="9" t="e">
        <f>ROUND(#REF! / 1.2, 2)</f>
        <v>#REF!</v>
      </c>
      <c r="Z363" s="9" t="e">
        <f>ROUND(#REF! / 1.2, 2)</f>
        <v>#REF!</v>
      </c>
      <c r="AA363" s="9" t="e">
        <f>Y363+Z363</f>
        <v>#REF!</v>
      </c>
      <c r="AD363" s="4">
        <v>183184438</v>
      </c>
      <c r="AE363" s="4">
        <v>10939769</v>
      </c>
      <c r="AG363" s="4" t="s">
        <v>519</v>
      </c>
      <c r="AH363" s="4" t="s">
        <v>814</v>
      </c>
      <c r="AI363" s="4" t="s">
        <v>248</v>
      </c>
    </row>
    <row r="364" spans="21:35" ht="15.6" x14ac:dyDescent="0.3">
      <c r="V364" s="9" t="e">
        <f>ROUND(ROUND(#REF!, 2)/1.2, 2)</f>
        <v>#REF!</v>
      </c>
      <c r="Y364" s="9" t="e">
        <f>ROUND(#REF! / 1.2, 2)</f>
        <v>#REF!</v>
      </c>
      <c r="AD364" s="4" t="s">
        <v>815</v>
      </c>
      <c r="AE364" s="4" t="s">
        <v>816</v>
      </c>
      <c r="AF364" s="4" t="s">
        <v>365</v>
      </c>
    </row>
    <row r="365" spans="21:35" ht="15.6" x14ac:dyDescent="0.3">
      <c r="V365" s="9" t="e">
        <f>ROUND(ROUND(#REF!, 2)/1.2, 2)</f>
        <v>#REF!</v>
      </c>
      <c r="Y365" s="9" t="e">
        <f>ROUND(#REF! / 1.2, 2)</f>
        <v>#REF!</v>
      </c>
      <c r="AD365" s="4" t="s">
        <v>817</v>
      </c>
      <c r="AE365" s="4" t="s">
        <v>818</v>
      </c>
      <c r="AF365" s="4" t="s">
        <v>529</v>
      </c>
    </row>
    <row r="366" spans="21:35" ht="17.100000000000001" customHeight="1" x14ac:dyDescent="0.3">
      <c r="U366" s="6" t="e">
        <f>SUM(U367,U374)</f>
        <v>#REF!</v>
      </c>
      <c r="Y366" s="9" t="e">
        <f>SUM(Y367,Y374)</f>
        <v>#REF!</v>
      </c>
      <c r="Z366" s="9" t="e">
        <f>SUM(Z367,Z374)</f>
        <v>#REF!</v>
      </c>
      <c r="AA366" s="9" t="e">
        <f>SUM(AA367,AA374)</f>
        <v>#REF!</v>
      </c>
      <c r="AD366" s="4">
        <v>183184439</v>
      </c>
      <c r="AE366" s="4">
        <v>10916706</v>
      </c>
    </row>
    <row r="367" spans="21:35" ht="17.100000000000001" customHeight="1" x14ac:dyDescent="0.3">
      <c r="U367" s="6" t="e">
        <f>SUM(U368,U371)</f>
        <v>#REF!</v>
      </c>
      <c r="Y367" s="9" t="e">
        <f>SUM(Y368,Y371)</f>
        <v>#REF!</v>
      </c>
      <c r="Z367" s="9" t="e">
        <f>SUM(Z368,Z371)</f>
        <v>#REF!</v>
      </c>
      <c r="AA367" s="9" t="e">
        <f>SUM(AA368,AA371)</f>
        <v>#REF!</v>
      </c>
      <c r="AD367" s="4">
        <v>183184440</v>
      </c>
      <c r="AE367" s="4">
        <v>10916717</v>
      </c>
    </row>
    <row r="368" spans="21:35" ht="18" x14ac:dyDescent="0.3">
      <c r="U368" s="14" t="e">
        <f>#REF!+#REF!</f>
        <v>#REF!</v>
      </c>
      <c r="V368" s="9" t="e">
        <f>ROUND(#REF! / 1.2, 2)</f>
        <v>#REF!</v>
      </c>
      <c r="W368" s="9" t="e">
        <f>ROUND(#REF! / 1.2, 2)</f>
        <v>#REF!</v>
      </c>
      <c r="X368" s="9" t="e">
        <f>ROUND(#REF! / 1.2, 2)</f>
        <v>#REF!</v>
      </c>
      <c r="Y368" s="9" t="e">
        <f>ROUND(#REF! / 1.2, 2)</f>
        <v>#REF!</v>
      </c>
      <c r="Z368" s="9" t="e">
        <f>ROUND(#REF! / 1.2, 2)</f>
        <v>#REF!</v>
      </c>
      <c r="AA368" s="9" t="e">
        <f>Y368+Z368</f>
        <v>#REF!</v>
      </c>
      <c r="AD368" s="4">
        <v>183184442</v>
      </c>
      <c r="AE368" s="4">
        <v>10916709</v>
      </c>
      <c r="AG368" s="4" t="s">
        <v>602</v>
      </c>
      <c r="AH368" s="4" t="s">
        <v>819</v>
      </c>
      <c r="AI368" s="4" t="s">
        <v>248</v>
      </c>
    </row>
    <row r="369" spans="21:35" ht="15.6" x14ac:dyDescent="0.3">
      <c r="V369" s="9" t="e">
        <f>ROUND(ROUND(#REF!, 2)/1.2, 2)</f>
        <v>#REF!</v>
      </c>
      <c r="Y369" s="9" t="e">
        <f>ROUND(#REF! / 1.2, 2)</f>
        <v>#REF!</v>
      </c>
      <c r="AD369" s="4" t="s">
        <v>820</v>
      </c>
      <c r="AE369" s="4" t="s">
        <v>821</v>
      </c>
      <c r="AF369" s="4" t="s">
        <v>606</v>
      </c>
    </row>
    <row r="370" spans="21:35" ht="15.6" x14ac:dyDescent="0.3">
      <c r="V370" s="9" t="e">
        <f>ROUND(ROUND(#REF!, 2)/1.2, 2)</f>
        <v>#REF!</v>
      </c>
      <c r="Y370" s="9" t="e">
        <f>ROUND(#REF! / 1.2, 2)</f>
        <v>#REF!</v>
      </c>
      <c r="AD370" s="4" t="s">
        <v>822</v>
      </c>
      <c r="AE370" s="4" t="s">
        <v>823</v>
      </c>
      <c r="AF370" s="4" t="s">
        <v>365</v>
      </c>
    </row>
    <row r="371" spans="21:35" ht="18" x14ac:dyDescent="0.3">
      <c r="U371" s="14" t="e">
        <f>#REF!+#REF!</f>
        <v>#REF!</v>
      </c>
      <c r="V371" s="9" t="e">
        <f>ROUND(#REF! / 1.2, 2)</f>
        <v>#REF!</v>
      </c>
      <c r="W371" s="9" t="e">
        <f>ROUND(#REF! / 1.2, 2)</f>
        <v>#REF!</v>
      </c>
      <c r="X371" s="9" t="e">
        <f>ROUND(#REF! / 1.2, 2)</f>
        <v>#REF!</v>
      </c>
      <c r="Y371" s="9" t="e">
        <f>ROUND(#REF! / 1.2, 2)</f>
        <v>#REF!</v>
      </c>
      <c r="Z371" s="9" t="e">
        <f>ROUND(#REF! / 1.2, 2)</f>
        <v>#REF!</v>
      </c>
      <c r="AA371" s="9" t="e">
        <f>Y371+Z371</f>
        <v>#REF!</v>
      </c>
      <c r="AD371" s="4">
        <v>183184444</v>
      </c>
      <c r="AE371" s="4">
        <v>10916718</v>
      </c>
      <c r="AG371" s="4" t="s">
        <v>615</v>
      </c>
      <c r="AH371" s="4" t="s">
        <v>824</v>
      </c>
      <c r="AI371" s="4" t="s">
        <v>248</v>
      </c>
    </row>
    <row r="372" spans="21:35" ht="15.6" x14ac:dyDescent="0.3">
      <c r="V372" s="9" t="e">
        <f>ROUND(ROUND(#REF!, 2)/1.2, 2)</f>
        <v>#REF!</v>
      </c>
      <c r="Y372" s="9" t="e">
        <f>ROUND(#REF! / 1.2, 2)</f>
        <v>#REF!</v>
      </c>
      <c r="AD372" s="4" t="s">
        <v>825</v>
      </c>
      <c r="AE372" s="4" t="s">
        <v>826</v>
      </c>
      <c r="AF372" s="4" t="s">
        <v>411</v>
      </c>
    </row>
    <row r="373" spans="21:35" ht="15.6" x14ac:dyDescent="0.3">
      <c r="V373" s="9" t="e">
        <f>ROUND(ROUND(#REF!, 2)/1.2, 2)</f>
        <v>#REF!</v>
      </c>
      <c r="Y373" s="9" t="e">
        <f>ROUND(#REF! / 1.2, 2)</f>
        <v>#REF!</v>
      </c>
      <c r="AD373" s="4" t="s">
        <v>827</v>
      </c>
      <c r="AE373" s="4" t="s">
        <v>828</v>
      </c>
      <c r="AF373" s="4" t="s">
        <v>406</v>
      </c>
    </row>
    <row r="374" spans="21:35" ht="17.100000000000001" customHeight="1" x14ac:dyDescent="0.3">
      <c r="U374" s="6" t="e">
        <f>SUM(U375)</f>
        <v>#REF!</v>
      </c>
      <c r="Y374" s="9" t="e">
        <f>SUM(Y375)</f>
        <v>#REF!</v>
      </c>
      <c r="Z374" s="9" t="e">
        <f>SUM(Z375)</f>
        <v>#REF!</v>
      </c>
      <c r="AA374" s="9" t="e">
        <f>SUM(AA375)</f>
        <v>#REF!</v>
      </c>
      <c r="AD374" s="4">
        <v>183184445</v>
      </c>
      <c r="AE374" s="4">
        <v>10916716</v>
      </c>
    </row>
    <row r="375" spans="21:35" ht="18" x14ac:dyDescent="0.3">
      <c r="U375" s="14" t="e">
        <f>#REF!+#REF!</f>
        <v>#REF!</v>
      </c>
      <c r="V375" s="9" t="e">
        <f>ROUND(#REF! / 1.2, 2)</f>
        <v>#REF!</v>
      </c>
      <c r="W375" s="9" t="e">
        <f>ROUND(#REF! / 1.2, 2)</f>
        <v>#REF!</v>
      </c>
      <c r="X375" s="9" t="e">
        <f>ROUND(#REF! / 1.2, 2)</f>
        <v>#REF!</v>
      </c>
      <c r="Y375" s="9" t="e">
        <f>ROUND(#REF! / 1.2, 2)</f>
        <v>#REF!</v>
      </c>
      <c r="Z375" s="9" t="e">
        <f>ROUND(#REF! / 1.2, 2)</f>
        <v>#REF!</v>
      </c>
      <c r="AA375" s="9" t="e">
        <f>Y375+Z375</f>
        <v>#REF!</v>
      </c>
      <c r="AD375" s="4">
        <v>183184447</v>
      </c>
      <c r="AE375" s="4">
        <v>10916719</v>
      </c>
      <c r="AG375" s="4" t="s">
        <v>621</v>
      </c>
      <c r="AH375" s="4" t="s">
        <v>829</v>
      </c>
      <c r="AI375" s="4" t="s">
        <v>248</v>
      </c>
    </row>
    <row r="376" spans="21:35" ht="15.6" x14ac:dyDescent="0.3">
      <c r="V376" s="9" t="e">
        <f>ROUND(ROUND(#REF!, 2)/1.2, 2)</f>
        <v>#REF!</v>
      </c>
      <c r="Y376" s="9" t="e">
        <f>ROUND(#REF! / 1.2, 2)</f>
        <v>#REF!</v>
      </c>
      <c r="AD376" s="4" t="s">
        <v>830</v>
      </c>
      <c r="AE376" s="4" t="s">
        <v>831</v>
      </c>
      <c r="AF376" s="4" t="s">
        <v>529</v>
      </c>
    </row>
    <row r="377" spans="21:35" ht="15.6" x14ac:dyDescent="0.3">
      <c r="V377" s="9" t="e">
        <f>ROUND(ROUND(#REF!, 2)/1.2, 2)</f>
        <v>#REF!</v>
      </c>
      <c r="Y377" s="9" t="e">
        <f>ROUND(#REF! / 1.2, 2)</f>
        <v>#REF!</v>
      </c>
      <c r="AD377" s="4" t="s">
        <v>832</v>
      </c>
      <c r="AE377" s="4" t="s">
        <v>833</v>
      </c>
      <c r="AF377" s="4" t="s">
        <v>365</v>
      </c>
    </row>
    <row r="378" spans="21:35" ht="17.100000000000001" customHeight="1" x14ac:dyDescent="0.3">
      <c r="U378" s="6" t="e">
        <f>SUM(U379,U400,U435,U455,U464,U479)</f>
        <v>#REF!</v>
      </c>
      <c r="Y378" s="9" t="e">
        <f>SUM(Y379,Y400,Y435,Y455,Y464,Y479)</f>
        <v>#REF!</v>
      </c>
      <c r="Z378" s="9" t="e">
        <f>SUM(Z379,Z400,Z435,Z455,Z464,Z479)</f>
        <v>#REF!</v>
      </c>
      <c r="AA378" s="9" t="e">
        <f>SUM(AA379,AA400,AA435,AA455,AA464,AA479)</f>
        <v>#REF!</v>
      </c>
      <c r="AD378" s="4">
        <v>183184448</v>
      </c>
      <c r="AE378" s="4">
        <v>10889600</v>
      </c>
    </row>
    <row r="379" spans="21:35" ht="17.100000000000001" customHeight="1" x14ac:dyDescent="0.3">
      <c r="U379" s="6" t="e">
        <f>SUM(U380,U390)</f>
        <v>#REF!</v>
      </c>
      <c r="Y379" s="9" t="e">
        <f>SUM(Y380,Y390)</f>
        <v>#REF!</v>
      </c>
      <c r="Z379" s="9" t="e">
        <f>SUM(Z380,Z390)</f>
        <v>#REF!</v>
      </c>
      <c r="AA379" s="9" t="e">
        <f>SUM(AA380,AA390)</f>
        <v>#REF!</v>
      </c>
      <c r="AD379" s="4">
        <v>183184449</v>
      </c>
      <c r="AE379" s="4">
        <v>10897000</v>
      </c>
    </row>
    <row r="380" spans="21:35" ht="17.100000000000001" customHeight="1" x14ac:dyDescent="0.3">
      <c r="U380" s="6" t="e">
        <f>SUM(U381,U384)</f>
        <v>#REF!</v>
      </c>
      <c r="Y380" s="9" t="e">
        <f>SUM(Y381,Y384)</f>
        <v>#REF!</v>
      </c>
      <c r="Z380" s="9" t="e">
        <f>SUM(Z381,Z384)</f>
        <v>#REF!</v>
      </c>
      <c r="AA380" s="9" t="e">
        <f>SUM(AA381,AA384)</f>
        <v>#REF!</v>
      </c>
      <c r="AD380" s="4">
        <v>183184450</v>
      </c>
      <c r="AE380" s="4">
        <v>10896995</v>
      </c>
    </row>
    <row r="381" spans="21:35" ht="18" x14ac:dyDescent="0.3">
      <c r="U381" s="14" t="e">
        <f>#REF!+#REF!</f>
        <v>#REF!</v>
      </c>
      <c r="V381" s="9" t="e">
        <f>ROUND(#REF! / 1.2, 2)</f>
        <v>#REF!</v>
      </c>
      <c r="W381" s="9" t="e">
        <f>ROUND(#REF! / 1.2, 2)</f>
        <v>#REF!</v>
      </c>
      <c r="X381" s="9" t="e">
        <f>ROUND(#REF! / 1.2, 2)</f>
        <v>#REF!</v>
      </c>
      <c r="Y381" s="9" t="e">
        <f>ROUND(#REF! / 1.2, 2)</f>
        <v>#REF!</v>
      </c>
      <c r="Z381" s="9" t="e">
        <f>ROUND(#REF! / 1.2, 2)</f>
        <v>#REF!</v>
      </c>
      <c r="AA381" s="9" t="e">
        <f>Y381+Z381</f>
        <v>#REF!</v>
      </c>
      <c r="AD381" s="4">
        <v>183184452</v>
      </c>
      <c r="AE381" s="4">
        <v>10897003</v>
      </c>
      <c r="AG381" s="4" t="s">
        <v>252</v>
      </c>
      <c r="AH381" s="4" t="s">
        <v>834</v>
      </c>
      <c r="AI381" s="4" t="s">
        <v>248</v>
      </c>
    </row>
    <row r="382" spans="21:35" ht="15.6" x14ac:dyDescent="0.3">
      <c r="V382" s="9" t="e">
        <f>ROUND(ROUND(#REF!, 2)/1.2, 2)</f>
        <v>#REF!</v>
      </c>
      <c r="Y382" s="9" t="e">
        <f>ROUND(#REF! / 1.2, 2)</f>
        <v>#REF!</v>
      </c>
      <c r="AD382" s="4" t="s">
        <v>835</v>
      </c>
      <c r="AE382" s="4" t="s">
        <v>836</v>
      </c>
      <c r="AF382" s="4" t="s">
        <v>256</v>
      </c>
    </row>
    <row r="383" spans="21:35" ht="15.6" x14ac:dyDescent="0.3">
      <c r="V383" s="9" t="e">
        <f>ROUND(ROUND(#REF!, 2)/1.2, 2)</f>
        <v>#REF!</v>
      </c>
      <c r="Y383" s="9" t="e">
        <f>ROUND(#REF! / 1.2, 2)</f>
        <v>#REF!</v>
      </c>
      <c r="AD383" s="4" t="s">
        <v>837</v>
      </c>
      <c r="AE383" s="4" t="s">
        <v>838</v>
      </c>
      <c r="AF383" s="4" t="s">
        <v>259</v>
      </c>
    </row>
    <row r="384" spans="21:35" ht="18" x14ac:dyDescent="0.3">
      <c r="U384" s="14" t="e">
        <f>#REF!+#REF!</f>
        <v>#REF!</v>
      </c>
      <c r="V384" s="9" t="e">
        <f>ROUND(#REF! / 1.2, 2)</f>
        <v>#REF!</v>
      </c>
      <c r="W384" s="9" t="e">
        <f>ROUND(#REF! / 1.2, 2)</f>
        <v>#REF!</v>
      </c>
      <c r="X384" s="9" t="e">
        <f>ROUND(#REF! / 1.2, 2)</f>
        <v>#REF!</v>
      </c>
      <c r="Y384" s="9" t="e">
        <f>ROUND(#REF! / 1.2, 2)</f>
        <v>#REF!</v>
      </c>
      <c r="Z384" s="9" t="e">
        <f>ROUND(#REF! / 1.2, 2)</f>
        <v>#REF!</v>
      </c>
      <c r="AA384" s="9" t="e">
        <f>Y384+Z384</f>
        <v>#REF!</v>
      </c>
      <c r="AD384" s="4">
        <v>183184454</v>
      </c>
      <c r="AE384" s="4">
        <v>10897004</v>
      </c>
      <c r="AG384" s="4" t="s">
        <v>839</v>
      </c>
      <c r="AH384" s="4" t="s">
        <v>840</v>
      </c>
      <c r="AI384" s="4" t="s">
        <v>248</v>
      </c>
    </row>
    <row r="385" spans="21:35" ht="15.6" x14ac:dyDescent="0.3">
      <c r="V385" s="9" t="e">
        <f>ROUND(ROUND(#REF!, 2)/1.2, 2)</f>
        <v>#REF!</v>
      </c>
      <c r="Y385" s="9" t="e">
        <f>ROUND(#REF! / 1.2, 2)</f>
        <v>#REF!</v>
      </c>
      <c r="AD385" s="4" t="s">
        <v>841</v>
      </c>
      <c r="AE385" s="4" t="s">
        <v>842</v>
      </c>
      <c r="AF385" s="4" t="s">
        <v>273</v>
      </c>
    </row>
    <row r="386" spans="21:35" ht="15.6" x14ac:dyDescent="0.3">
      <c r="V386" s="9" t="e">
        <f>ROUND(ROUND(#REF!, 2)/1.2, 2)</f>
        <v>#REF!</v>
      </c>
      <c r="Y386" s="9" t="e">
        <f>ROUND(#REF! / 1.2, 2)</f>
        <v>#REF!</v>
      </c>
      <c r="AD386" s="4" t="s">
        <v>843</v>
      </c>
      <c r="AE386" s="4" t="s">
        <v>844</v>
      </c>
      <c r="AF386" s="4" t="s">
        <v>276</v>
      </c>
    </row>
    <row r="387" spans="21:35" ht="15.6" x14ac:dyDescent="0.3">
      <c r="V387" s="9" t="e">
        <f>ROUND(ROUND(#REF!, 2)/1.2, 2)</f>
        <v>#REF!</v>
      </c>
      <c r="Y387" s="9" t="e">
        <f>ROUND(#REF! / 1.2, 2)</f>
        <v>#REF!</v>
      </c>
      <c r="AD387" s="4" t="s">
        <v>845</v>
      </c>
      <c r="AE387" s="4" t="s">
        <v>846</v>
      </c>
      <c r="AF387" s="4" t="s">
        <v>264</v>
      </c>
    </row>
    <row r="388" spans="21:35" ht="15.6" x14ac:dyDescent="0.3">
      <c r="V388" s="9" t="e">
        <f>ROUND(ROUND(#REF!, 2)/1.2, 2)</f>
        <v>#REF!</v>
      </c>
      <c r="Y388" s="9" t="e">
        <f>ROUND(#REF! / 1.2, 2)</f>
        <v>#REF!</v>
      </c>
      <c r="AD388" s="4" t="s">
        <v>847</v>
      </c>
      <c r="AE388" s="4" t="s">
        <v>848</v>
      </c>
      <c r="AF388" s="4" t="s">
        <v>267</v>
      </c>
    </row>
    <row r="389" spans="21:35" ht="15.6" x14ac:dyDescent="0.3">
      <c r="V389" s="9" t="e">
        <f>ROUND(ROUND(#REF!, 2)/1.2, 2)</f>
        <v>#REF!</v>
      </c>
      <c r="Y389" s="9" t="e">
        <f>ROUND(#REF! / 1.2, 2)</f>
        <v>#REF!</v>
      </c>
      <c r="AD389" s="4" t="s">
        <v>849</v>
      </c>
      <c r="AE389" s="4" t="s">
        <v>850</v>
      </c>
      <c r="AF389" s="4" t="s">
        <v>270</v>
      </c>
    </row>
    <row r="390" spans="21:35" ht="17.100000000000001" customHeight="1" x14ac:dyDescent="0.3">
      <c r="U390" s="6" t="e">
        <f>SUM(U391,U396)</f>
        <v>#REF!</v>
      </c>
      <c r="Y390" s="9" t="e">
        <f>SUM(Y391,Y396)</f>
        <v>#REF!</v>
      </c>
      <c r="Z390" s="9" t="e">
        <f>SUM(Z391,Z396)</f>
        <v>#REF!</v>
      </c>
      <c r="AA390" s="9" t="e">
        <f>SUM(AA391,AA396)</f>
        <v>#REF!</v>
      </c>
      <c r="AD390" s="4">
        <v>183184455</v>
      </c>
      <c r="AE390" s="4">
        <v>10897638</v>
      </c>
    </row>
    <row r="391" spans="21:35" ht="18" x14ac:dyDescent="0.3">
      <c r="U391" s="14" t="e">
        <f>#REF!+#REF!</f>
        <v>#REF!</v>
      </c>
      <c r="V391" s="9" t="e">
        <f>ROUND(#REF! / 1.2, 2)</f>
        <v>#REF!</v>
      </c>
      <c r="W391" s="9" t="e">
        <f>ROUND(#REF! / 1.2, 2)</f>
        <v>#REF!</v>
      </c>
      <c r="X391" s="9" t="e">
        <f>ROUND(#REF! / 1.2, 2)</f>
        <v>#REF!</v>
      </c>
      <c r="Y391" s="9" t="e">
        <f>ROUND(#REF! / 1.2, 2)</f>
        <v>#REF!</v>
      </c>
      <c r="Z391" s="9" t="e">
        <f>ROUND(#REF! / 1.2, 2)</f>
        <v>#REF!</v>
      </c>
      <c r="AA391" s="9" t="e">
        <f>Y391+Z391</f>
        <v>#REF!</v>
      </c>
      <c r="AD391" s="4">
        <v>183184457</v>
      </c>
      <c r="AE391" s="4">
        <v>10897630</v>
      </c>
      <c r="AG391" s="4" t="s">
        <v>352</v>
      </c>
      <c r="AH391" s="4" t="s">
        <v>851</v>
      </c>
      <c r="AI391" s="4" t="s">
        <v>248</v>
      </c>
    </row>
    <row r="392" spans="21:35" ht="15.6" x14ac:dyDescent="0.3">
      <c r="V392" s="9" t="e">
        <f>ROUND(ROUND(#REF!, 2)/1.2, 2)</f>
        <v>#REF!</v>
      </c>
      <c r="Y392" s="9" t="e">
        <f>ROUND(#REF! / 1.2, 2)</f>
        <v>#REF!</v>
      </c>
      <c r="AD392" s="4" t="s">
        <v>852</v>
      </c>
      <c r="AE392" s="4" t="s">
        <v>853</v>
      </c>
      <c r="AF392" s="4" t="s">
        <v>750</v>
      </c>
    </row>
    <row r="393" spans="21:35" ht="15.6" x14ac:dyDescent="0.3">
      <c r="V393" s="9" t="e">
        <f>ROUND(ROUND(#REF!, 2)/1.2, 2)</f>
        <v>#REF!</v>
      </c>
      <c r="Y393" s="9" t="e">
        <f>ROUND(#REF! / 1.2, 2)</f>
        <v>#REF!</v>
      </c>
      <c r="AD393" s="4" t="s">
        <v>854</v>
      </c>
      <c r="AE393" s="4" t="s">
        <v>855</v>
      </c>
      <c r="AF393" s="4" t="s">
        <v>356</v>
      </c>
    </row>
    <row r="394" spans="21:35" ht="15.6" x14ac:dyDescent="0.3">
      <c r="V394" s="9" t="e">
        <f>ROUND(ROUND(#REF!, 2)/1.2, 2)</f>
        <v>#REF!</v>
      </c>
      <c r="Y394" s="9" t="e">
        <f>ROUND(#REF! / 1.2, 2)</f>
        <v>#REF!</v>
      </c>
      <c r="AD394" s="4" t="s">
        <v>856</v>
      </c>
      <c r="AE394" s="4" t="s">
        <v>857</v>
      </c>
      <c r="AF394" s="4" t="s">
        <v>362</v>
      </c>
    </row>
    <row r="395" spans="21:35" ht="15.6" x14ac:dyDescent="0.3">
      <c r="V395" s="9" t="e">
        <f>ROUND(ROUND(#REF!, 2)/1.2, 2)</f>
        <v>#REF!</v>
      </c>
      <c r="Y395" s="9" t="e">
        <f>ROUND(#REF! / 1.2, 2)</f>
        <v>#REF!</v>
      </c>
      <c r="AD395" s="4" t="s">
        <v>858</v>
      </c>
      <c r="AE395" s="4" t="s">
        <v>859</v>
      </c>
      <c r="AF395" s="4" t="s">
        <v>365</v>
      </c>
    </row>
    <row r="396" spans="21:35" ht="18" x14ac:dyDescent="0.3">
      <c r="U396" s="14" t="e">
        <f>#REF!+#REF!</f>
        <v>#REF!</v>
      </c>
      <c r="V396" s="9" t="e">
        <f>ROUND(#REF! / 1.2, 2)</f>
        <v>#REF!</v>
      </c>
      <c r="W396" s="9" t="e">
        <f>ROUND(#REF! / 1.2, 2)</f>
        <v>#REF!</v>
      </c>
      <c r="X396" s="9" t="e">
        <f>ROUND(#REF! / 1.2, 2)</f>
        <v>#REF!</v>
      </c>
      <c r="Y396" s="9" t="e">
        <f>ROUND(#REF! / 1.2, 2)</f>
        <v>#REF!</v>
      </c>
      <c r="Z396" s="9" t="e">
        <f>ROUND(#REF! / 1.2, 2)</f>
        <v>#REF!</v>
      </c>
      <c r="AA396" s="9" t="e">
        <f>Y396+Z396</f>
        <v>#REF!</v>
      </c>
      <c r="AD396" s="4">
        <v>183184459</v>
      </c>
      <c r="AE396" s="4">
        <v>10897628</v>
      </c>
      <c r="AG396" s="4" t="s">
        <v>383</v>
      </c>
      <c r="AH396" s="4" t="s">
        <v>860</v>
      </c>
      <c r="AI396" s="4" t="s">
        <v>248</v>
      </c>
    </row>
    <row r="397" spans="21:35" ht="15.6" x14ac:dyDescent="0.3">
      <c r="V397" s="9" t="e">
        <f>ROUND(ROUND(#REF!, 2)/1.2, 2)</f>
        <v>#REF!</v>
      </c>
      <c r="Y397" s="9" t="e">
        <f>ROUND(#REF! / 1.2, 2)</f>
        <v>#REF!</v>
      </c>
      <c r="AD397" s="4" t="s">
        <v>861</v>
      </c>
      <c r="AE397" s="4" t="s">
        <v>862</v>
      </c>
      <c r="AF397" s="4" t="s">
        <v>390</v>
      </c>
    </row>
    <row r="398" spans="21:35" ht="15.6" x14ac:dyDescent="0.3">
      <c r="V398" s="9" t="e">
        <f>ROUND(ROUND(#REF!, 2)/1.2, 2)</f>
        <v>#REF!</v>
      </c>
      <c r="Y398" s="9" t="e">
        <f>ROUND(#REF! / 1.2, 2)</f>
        <v>#REF!</v>
      </c>
      <c r="AD398" s="4" t="s">
        <v>863</v>
      </c>
      <c r="AE398" s="4" t="s">
        <v>864</v>
      </c>
      <c r="AF398" s="4" t="s">
        <v>362</v>
      </c>
    </row>
    <row r="399" spans="21:35" ht="15.6" x14ac:dyDescent="0.3">
      <c r="V399" s="9" t="e">
        <f>ROUND(ROUND(#REF!, 2)/1.2, 2)</f>
        <v>#REF!</v>
      </c>
      <c r="Y399" s="9" t="e">
        <f>ROUND(#REF! / 1.2, 2)</f>
        <v>#REF!</v>
      </c>
      <c r="AD399" s="4" t="s">
        <v>865</v>
      </c>
      <c r="AE399" s="4" t="s">
        <v>866</v>
      </c>
      <c r="AF399" s="4" t="s">
        <v>750</v>
      </c>
    </row>
    <row r="400" spans="21:35" ht="17.100000000000001" customHeight="1" x14ac:dyDescent="0.3">
      <c r="U400" s="6" t="e">
        <f>SUM(U401,U425)</f>
        <v>#REF!</v>
      </c>
      <c r="Y400" s="9" t="e">
        <f>SUM(Y401,Y425)</f>
        <v>#REF!</v>
      </c>
      <c r="Z400" s="9" t="e">
        <f>SUM(Z401,Z425)</f>
        <v>#REF!</v>
      </c>
      <c r="AA400" s="9" t="e">
        <f>SUM(AA401,AA425)</f>
        <v>#REF!</v>
      </c>
      <c r="AD400" s="4">
        <v>183184460</v>
      </c>
      <c r="AE400" s="4">
        <v>10889604</v>
      </c>
    </row>
    <row r="401" spans="21:35" ht="17.100000000000001" customHeight="1" x14ac:dyDescent="0.3">
      <c r="U401" s="6" t="e">
        <f>SUM(U402,U405,U409,U413,U417,U422)</f>
        <v>#REF!</v>
      </c>
      <c r="Y401" s="9" t="e">
        <f>SUM(Y402,Y405,Y409,Y413,Y417,Y422)</f>
        <v>#REF!</v>
      </c>
      <c r="Z401" s="9" t="e">
        <f>SUM(Z402,Z405,Z409,Z413,Z417,Z422)</f>
        <v>#REF!</v>
      </c>
      <c r="AA401" s="9" t="e">
        <f>SUM(AA402,AA405,AA409,AA413,AA417,AA422)</f>
        <v>#REF!</v>
      </c>
      <c r="AD401" s="4">
        <v>183184461</v>
      </c>
      <c r="AE401" s="4">
        <v>10889605</v>
      </c>
    </row>
    <row r="402" spans="21:35" ht="18" x14ac:dyDescent="0.3">
      <c r="U402" s="14" t="e">
        <f>#REF!+#REF!</f>
        <v>#REF!</v>
      </c>
      <c r="V402" s="9" t="e">
        <f>ROUND(#REF! / 1.2, 2)</f>
        <v>#REF!</v>
      </c>
      <c r="W402" s="9" t="e">
        <f>ROUND(#REF! / 1.2, 2)</f>
        <v>#REF!</v>
      </c>
      <c r="X402" s="9" t="e">
        <f>ROUND(#REF! / 1.2, 2)</f>
        <v>#REF!</v>
      </c>
      <c r="Y402" s="9" t="e">
        <f>ROUND(#REF! / 1.2, 2)</f>
        <v>#REF!</v>
      </c>
      <c r="Z402" s="9" t="e">
        <f>ROUND(#REF! / 1.2, 2)</f>
        <v>#REF!</v>
      </c>
      <c r="AA402" s="9" t="e">
        <f>Y402+Z402</f>
        <v>#REF!</v>
      </c>
      <c r="AD402" s="4">
        <v>183184463</v>
      </c>
      <c r="AE402" s="4">
        <v>10889597</v>
      </c>
      <c r="AG402" s="4" t="s">
        <v>399</v>
      </c>
      <c r="AH402" s="4" t="s">
        <v>867</v>
      </c>
      <c r="AI402" s="4" t="s">
        <v>248</v>
      </c>
    </row>
    <row r="403" spans="21:35" ht="15.6" x14ac:dyDescent="0.3">
      <c r="V403" s="9" t="e">
        <f>ROUND(ROUND(#REF!, 2)/1.2, 2)</f>
        <v>#REF!</v>
      </c>
      <c r="Y403" s="9" t="e">
        <f>ROUND(#REF! / 1.2, 2)</f>
        <v>#REF!</v>
      </c>
      <c r="AD403" s="4" t="s">
        <v>868</v>
      </c>
      <c r="AE403" s="4" t="s">
        <v>869</v>
      </c>
      <c r="AF403" s="4" t="s">
        <v>411</v>
      </c>
    </row>
    <row r="404" spans="21:35" ht="15.6" x14ac:dyDescent="0.3">
      <c r="V404" s="9" t="e">
        <f>ROUND(ROUND(#REF!, 2)/1.2, 2)</f>
        <v>#REF!</v>
      </c>
      <c r="Y404" s="9" t="e">
        <f>ROUND(#REF! / 1.2, 2)</f>
        <v>#REF!</v>
      </c>
      <c r="AD404" s="4" t="s">
        <v>870</v>
      </c>
      <c r="AE404" s="4" t="s">
        <v>871</v>
      </c>
      <c r="AF404" s="4" t="s">
        <v>406</v>
      </c>
    </row>
    <row r="405" spans="21:35" ht="18" x14ac:dyDescent="0.3">
      <c r="U405" s="14" t="e">
        <f>#REF!+#REF!</f>
        <v>#REF!</v>
      </c>
      <c r="V405" s="9" t="e">
        <f>ROUND(#REF! / 1.2, 2)</f>
        <v>#REF!</v>
      </c>
      <c r="W405" s="9" t="e">
        <f>ROUND(#REF! / 1.2, 2)</f>
        <v>#REF!</v>
      </c>
      <c r="X405" s="9" t="e">
        <f>ROUND(#REF! / 1.2, 2)</f>
        <v>#REF!</v>
      </c>
      <c r="Y405" s="9" t="e">
        <f>ROUND(#REF! / 1.2, 2)</f>
        <v>#REF!</v>
      </c>
      <c r="Z405" s="9" t="e">
        <f>ROUND(#REF! / 1.2, 2)</f>
        <v>#REF!</v>
      </c>
      <c r="AA405" s="9" t="e">
        <f>Y405+Z405</f>
        <v>#REF!</v>
      </c>
      <c r="AD405" s="4">
        <v>183184465</v>
      </c>
      <c r="AE405" s="4">
        <v>10889664</v>
      </c>
      <c r="AG405" s="4" t="s">
        <v>407</v>
      </c>
      <c r="AH405" s="4" t="s">
        <v>872</v>
      </c>
      <c r="AI405" s="4" t="s">
        <v>248</v>
      </c>
    </row>
    <row r="406" spans="21:35" ht="15.6" x14ac:dyDescent="0.3">
      <c r="V406" s="9" t="e">
        <f>ROUND(ROUND(#REF!, 2)/1.2, 2)</f>
        <v>#REF!</v>
      </c>
      <c r="Y406" s="9" t="e">
        <f>ROUND(#REF! / 1.2, 2)</f>
        <v>#REF!</v>
      </c>
      <c r="AD406" s="4" t="s">
        <v>873</v>
      </c>
      <c r="AE406" s="4" t="s">
        <v>874</v>
      </c>
      <c r="AF406" s="4" t="s">
        <v>411</v>
      </c>
    </row>
    <row r="407" spans="21:35" ht="15.6" x14ac:dyDescent="0.3">
      <c r="V407" s="9" t="e">
        <f>ROUND(ROUND(#REF!, 2)/1.2, 2)</f>
        <v>#REF!</v>
      </c>
      <c r="Y407" s="9" t="e">
        <f>ROUND(#REF! / 1.2, 2)</f>
        <v>#REF!</v>
      </c>
      <c r="AD407" s="4" t="s">
        <v>875</v>
      </c>
      <c r="AE407" s="4" t="s">
        <v>876</v>
      </c>
      <c r="AF407" s="4" t="s">
        <v>414</v>
      </c>
    </row>
    <row r="408" spans="21:35" ht="15.6" x14ac:dyDescent="0.3">
      <c r="V408" s="9" t="e">
        <f>ROUND(ROUND(#REF!, 2)/1.2, 2)</f>
        <v>#REF!</v>
      </c>
      <c r="Y408" s="9" t="e">
        <f>ROUND(#REF! / 1.2, 2)</f>
        <v>#REF!</v>
      </c>
      <c r="AD408" s="4" t="s">
        <v>877</v>
      </c>
      <c r="AE408" s="4" t="s">
        <v>878</v>
      </c>
      <c r="AF408" s="4" t="s">
        <v>406</v>
      </c>
    </row>
    <row r="409" spans="21:35" ht="18" x14ac:dyDescent="0.3">
      <c r="U409" s="14" t="e">
        <f>#REF!+#REF!</f>
        <v>#REF!</v>
      </c>
      <c r="V409" s="9" t="e">
        <f>ROUND(#REF! / 1.2, 2)</f>
        <v>#REF!</v>
      </c>
      <c r="W409" s="9" t="e">
        <f>ROUND(#REF! / 1.2, 2)</f>
        <v>#REF!</v>
      </c>
      <c r="X409" s="9" t="e">
        <f>ROUND(#REF! / 1.2, 2)</f>
        <v>#REF!</v>
      </c>
      <c r="Y409" s="9" t="e">
        <f>ROUND(#REF! / 1.2, 2)</f>
        <v>#REF!</v>
      </c>
      <c r="Z409" s="9" t="e">
        <f>ROUND(#REF! / 1.2, 2)</f>
        <v>#REF!</v>
      </c>
      <c r="AA409" s="9" t="e">
        <f>Y409+Z409</f>
        <v>#REF!</v>
      </c>
      <c r="AD409" s="4">
        <v>183184466</v>
      </c>
      <c r="AE409" s="4">
        <v>10889790</v>
      </c>
      <c r="AG409" s="4" t="s">
        <v>417</v>
      </c>
      <c r="AH409" s="4" t="s">
        <v>879</v>
      </c>
      <c r="AI409" s="4" t="s">
        <v>248</v>
      </c>
    </row>
    <row r="410" spans="21:35" ht="15.6" x14ac:dyDescent="0.3">
      <c r="V410" s="9" t="e">
        <f>ROUND(ROUND(#REF!, 2)/1.2, 2)</f>
        <v>#REF!</v>
      </c>
      <c r="Y410" s="9" t="e">
        <f>ROUND(#REF! / 1.2, 2)</f>
        <v>#REF!</v>
      </c>
      <c r="AD410" s="4" t="s">
        <v>880</v>
      </c>
      <c r="AE410" s="4" t="s">
        <v>881</v>
      </c>
      <c r="AF410" s="4" t="s">
        <v>411</v>
      </c>
    </row>
    <row r="411" spans="21:35" ht="15.6" x14ac:dyDescent="0.3">
      <c r="V411" s="9" t="e">
        <f>ROUND(ROUND(#REF!, 2)/1.2, 2)</f>
        <v>#REF!</v>
      </c>
      <c r="Y411" s="9" t="e">
        <f>ROUND(#REF! / 1.2, 2)</f>
        <v>#REF!</v>
      </c>
      <c r="AD411" s="4" t="s">
        <v>882</v>
      </c>
      <c r="AE411" s="4" t="s">
        <v>883</v>
      </c>
      <c r="AF411" s="4" t="s">
        <v>414</v>
      </c>
    </row>
    <row r="412" spans="21:35" ht="15.6" x14ac:dyDescent="0.3">
      <c r="V412" s="9" t="e">
        <f>ROUND(ROUND(#REF!, 2)/1.2, 2)</f>
        <v>#REF!</v>
      </c>
      <c r="Y412" s="9" t="e">
        <f>ROUND(#REF! / 1.2, 2)</f>
        <v>#REF!</v>
      </c>
      <c r="AD412" s="4" t="s">
        <v>884</v>
      </c>
      <c r="AE412" s="4" t="s">
        <v>885</v>
      </c>
      <c r="AF412" s="4" t="s">
        <v>365</v>
      </c>
    </row>
    <row r="413" spans="21:35" ht="18" x14ac:dyDescent="0.3">
      <c r="U413" s="14" t="e">
        <f>#REF!+#REF!</f>
        <v>#REF!</v>
      </c>
      <c r="V413" s="9" t="e">
        <f>ROUND(#REF! / 1.2, 2)</f>
        <v>#REF!</v>
      </c>
      <c r="W413" s="9" t="e">
        <f>ROUND(#REF! / 1.2, 2)</f>
        <v>#REF!</v>
      </c>
      <c r="X413" s="9" t="e">
        <f>ROUND(#REF! / 1.2, 2)</f>
        <v>#REF!</v>
      </c>
      <c r="Y413" s="9" t="e">
        <f>ROUND(#REF! / 1.2, 2)</f>
        <v>#REF!</v>
      </c>
      <c r="Z413" s="9" t="e">
        <f>ROUND(#REF! / 1.2, 2)</f>
        <v>#REF!</v>
      </c>
      <c r="AA413" s="9" t="e">
        <f>Y413+Z413</f>
        <v>#REF!</v>
      </c>
      <c r="AD413" s="4">
        <v>183184467</v>
      </c>
      <c r="AE413" s="4">
        <v>10889816</v>
      </c>
      <c r="AG413" s="4" t="s">
        <v>425</v>
      </c>
      <c r="AH413" s="4" t="s">
        <v>886</v>
      </c>
      <c r="AI413" s="4" t="s">
        <v>248</v>
      </c>
    </row>
    <row r="414" spans="21:35" ht="15.6" x14ac:dyDescent="0.3">
      <c r="V414" s="9" t="e">
        <f>ROUND(ROUND(#REF!, 2)/1.2, 2)</f>
        <v>#REF!</v>
      </c>
      <c r="Y414" s="9" t="e">
        <f>ROUND(#REF! / 1.2, 2)</f>
        <v>#REF!</v>
      </c>
      <c r="AD414" s="4" t="s">
        <v>887</v>
      </c>
      <c r="AE414" s="4" t="s">
        <v>888</v>
      </c>
      <c r="AF414" s="4" t="s">
        <v>411</v>
      </c>
    </row>
    <row r="415" spans="21:35" ht="15.6" x14ac:dyDescent="0.3">
      <c r="V415" s="9" t="e">
        <f>ROUND(ROUND(#REF!, 2)/1.2, 2)</f>
        <v>#REF!</v>
      </c>
      <c r="Y415" s="9" t="e">
        <f>ROUND(#REF! / 1.2, 2)</f>
        <v>#REF!</v>
      </c>
      <c r="AD415" s="4" t="s">
        <v>889</v>
      </c>
      <c r="AE415" s="4" t="s">
        <v>890</v>
      </c>
      <c r="AF415" s="4" t="s">
        <v>365</v>
      </c>
    </row>
    <row r="416" spans="21:35" ht="15.6" x14ac:dyDescent="0.3">
      <c r="V416" s="9" t="e">
        <f>ROUND(ROUND(#REF!, 2)/1.2, 2)</f>
        <v>#REF!</v>
      </c>
      <c r="Y416" s="9" t="e">
        <f>ROUND(#REF! / 1.2, 2)</f>
        <v>#REF!</v>
      </c>
      <c r="AD416" s="4" t="s">
        <v>891</v>
      </c>
      <c r="AE416" s="4" t="s">
        <v>892</v>
      </c>
      <c r="AF416" s="4" t="s">
        <v>414</v>
      </c>
    </row>
    <row r="417" spans="21:35" ht="18" x14ac:dyDescent="0.3">
      <c r="U417" s="14" t="e">
        <f>#REF!+#REF!</f>
        <v>#REF!</v>
      </c>
      <c r="V417" s="9" t="e">
        <f>ROUND(#REF! / 1.2, 2)</f>
        <v>#REF!</v>
      </c>
      <c r="W417" s="9" t="e">
        <f>ROUND(#REF! / 1.2, 2)</f>
        <v>#REF!</v>
      </c>
      <c r="X417" s="9" t="e">
        <f>ROUND(#REF! / 1.2, 2)</f>
        <v>#REF!</v>
      </c>
      <c r="Y417" s="9" t="e">
        <f>ROUND(#REF! / 1.2, 2)</f>
        <v>#REF!</v>
      </c>
      <c r="Z417" s="9" t="e">
        <f>ROUND(#REF! / 1.2, 2)</f>
        <v>#REF!</v>
      </c>
      <c r="AA417" s="9" t="e">
        <f>Y417+Z417</f>
        <v>#REF!</v>
      </c>
      <c r="AD417" s="4">
        <v>183184468</v>
      </c>
      <c r="AE417" s="4">
        <v>10889739</v>
      </c>
      <c r="AG417" s="4" t="s">
        <v>893</v>
      </c>
      <c r="AH417" s="4" t="s">
        <v>894</v>
      </c>
      <c r="AI417" s="4" t="s">
        <v>248</v>
      </c>
    </row>
    <row r="418" spans="21:35" ht="15.6" x14ac:dyDescent="0.3">
      <c r="V418" s="9" t="e">
        <f>ROUND(ROUND(#REF!, 2)/1.2, 2)</f>
        <v>#REF!</v>
      </c>
      <c r="Y418" s="9" t="e">
        <f>ROUND(#REF! / 1.2, 2)</f>
        <v>#REF!</v>
      </c>
      <c r="AD418" s="4" t="s">
        <v>895</v>
      </c>
      <c r="AE418" s="4" t="s">
        <v>896</v>
      </c>
      <c r="AF418" s="4" t="s">
        <v>411</v>
      </c>
    </row>
    <row r="419" spans="21:35" ht="15.6" x14ac:dyDescent="0.3">
      <c r="V419" s="9" t="e">
        <f>ROUND(ROUND(#REF!, 2)/1.2, 2)</f>
        <v>#REF!</v>
      </c>
      <c r="Y419" s="9" t="e">
        <f>ROUND(#REF! / 1.2, 2)</f>
        <v>#REF!</v>
      </c>
      <c r="AD419" s="4" t="s">
        <v>897</v>
      </c>
      <c r="AE419" s="4" t="s">
        <v>898</v>
      </c>
      <c r="AF419" s="4" t="s">
        <v>406</v>
      </c>
    </row>
    <row r="420" spans="21:35" ht="15.6" x14ac:dyDescent="0.3">
      <c r="V420" s="9" t="e">
        <f>ROUND(ROUND(#REF!, 2)/1.2, 2)</f>
        <v>#REF!</v>
      </c>
      <c r="Y420" s="9" t="e">
        <f>ROUND(#REF! / 1.2, 2)</f>
        <v>#REF!</v>
      </c>
      <c r="AD420" s="4" t="s">
        <v>899</v>
      </c>
      <c r="AE420" s="4" t="s">
        <v>900</v>
      </c>
      <c r="AF420" s="4" t="s">
        <v>901</v>
      </c>
    </row>
    <row r="421" spans="21:35" ht="15.6" x14ac:dyDescent="0.3">
      <c r="V421" s="9" t="e">
        <f>ROUND(ROUND(#REF!, 2)/1.2, 2)</f>
        <v>#REF!</v>
      </c>
      <c r="Y421" s="9" t="e">
        <f>ROUND(#REF! / 1.2, 2)</f>
        <v>#REF!</v>
      </c>
      <c r="AD421" s="4" t="s">
        <v>902</v>
      </c>
      <c r="AE421" s="4" t="s">
        <v>903</v>
      </c>
      <c r="AF421" s="4" t="s">
        <v>414</v>
      </c>
    </row>
    <row r="422" spans="21:35" ht="18" x14ac:dyDescent="0.3">
      <c r="U422" s="14" t="e">
        <f>#REF!+#REF!</f>
        <v>#REF!</v>
      </c>
      <c r="V422" s="9" t="e">
        <f>ROUND(#REF! / 1.2, 2)</f>
        <v>#REF!</v>
      </c>
      <c r="W422" s="9" t="e">
        <f>ROUND(#REF! / 1.2, 2)</f>
        <v>#REF!</v>
      </c>
      <c r="X422" s="9" t="e">
        <f>ROUND(#REF! / 1.2, 2)</f>
        <v>#REF!</v>
      </c>
      <c r="Y422" s="9" t="e">
        <f>ROUND(#REF! / 1.2, 2)</f>
        <v>#REF!</v>
      </c>
      <c r="Z422" s="9" t="e">
        <f>ROUND(#REF! / 1.2, 2)</f>
        <v>#REF!</v>
      </c>
      <c r="AA422" s="9" t="e">
        <f>Y422+Z422</f>
        <v>#REF!</v>
      </c>
      <c r="AD422" s="4">
        <v>183184470</v>
      </c>
      <c r="AE422" s="4">
        <v>10890299</v>
      </c>
      <c r="AG422" s="4" t="s">
        <v>441</v>
      </c>
      <c r="AH422" s="4" t="s">
        <v>904</v>
      </c>
      <c r="AI422" s="4" t="s">
        <v>248</v>
      </c>
    </row>
    <row r="423" spans="21:35" ht="15.6" x14ac:dyDescent="0.3">
      <c r="V423" s="9" t="e">
        <f>ROUND(ROUND(#REF!, 2)/1.2, 2)</f>
        <v>#REF!</v>
      </c>
      <c r="Y423" s="9" t="e">
        <f>ROUND(#REF! / 1.2, 2)</f>
        <v>#REF!</v>
      </c>
      <c r="AD423" s="4" t="s">
        <v>905</v>
      </c>
      <c r="AE423" s="4" t="s">
        <v>906</v>
      </c>
      <c r="AF423" s="4" t="s">
        <v>445</v>
      </c>
    </row>
    <row r="424" spans="21:35" ht="15.6" x14ac:dyDescent="0.3">
      <c r="V424" s="9" t="e">
        <f>ROUND(ROUND(#REF!, 2)/1.2, 2)</f>
        <v>#REF!</v>
      </c>
      <c r="Y424" s="9" t="e">
        <f>ROUND(#REF! / 1.2, 2)</f>
        <v>#REF!</v>
      </c>
      <c r="AD424" s="4" t="s">
        <v>907</v>
      </c>
      <c r="AE424" s="4" t="s">
        <v>908</v>
      </c>
      <c r="AF424" s="4" t="s">
        <v>365</v>
      </c>
    </row>
    <row r="425" spans="21:35" ht="17.100000000000001" customHeight="1" x14ac:dyDescent="0.3">
      <c r="U425" s="6" t="e">
        <f>SUM(U426,U429,U432)</f>
        <v>#REF!</v>
      </c>
      <c r="Y425" s="9" t="e">
        <f>SUM(Y426,Y429,Y432)</f>
        <v>#REF!</v>
      </c>
      <c r="Z425" s="9" t="e">
        <f>SUM(Z426,Z429,Z432)</f>
        <v>#REF!</v>
      </c>
      <c r="AA425" s="9" t="e">
        <f>SUM(AA426,AA429,AA432)</f>
        <v>#REF!</v>
      </c>
      <c r="AD425" s="4">
        <v>183184471</v>
      </c>
      <c r="AE425" s="4">
        <v>10890551</v>
      </c>
    </row>
    <row r="426" spans="21:35" ht="18" x14ac:dyDescent="0.3">
      <c r="U426" s="14" t="e">
        <f>#REF!+#REF!</f>
        <v>#REF!</v>
      </c>
      <c r="V426" s="9" t="e">
        <f>ROUND(#REF! / 1.2, 2)</f>
        <v>#REF!</v>
      </c>
      <c r="W426" s="9" t="e">
        <f>ROUND(#REF! / 1.2, 2)</f>
        <v>#REF!</v>
      </c>
      <c r="X426" s="9" t="e">
        <f>ROUND(#REF! / 1.2, 2)</f>
        <v>#REF!</v>
      </c>
      <c r="Y426" s="9" t="e">
        <f>ROUND(#REF! / 1.2, 2)</f>
        <v>#REF!</v>
      </c>
      <c r="Z426" s="9" t="e">
        <f>ROUND(#REF! / 1.2, 2)</f>
        <v>#REF!</v>
      </c>
      <c r="AA426" s="9" t="e">
        <f>Y426+Z426</f>
        <v>#REF!</v>
      </c>
      <c r="AD426" s="4">
        <v>183184473</v>
      </c>
      <c r="AE426" s="4">
        <v>10890547</v>
      </c>
      <c r="AG426" s="4" t="s">
        <v>466</v>
      </c>
      <c r="AH426" s="4" t="s">
        <v>909</v>
      </c>
      <c r="AI426" s="4" t="s">
        <v>248</v>
      </c>
    </row>
    <row r="427" spans="21:35" ht="15.6" x14ac:dyDescent="0.3">
      <c r="V427" s="9" t="e">
        <f>ROUND(ROUND(#REF!, 2)/1.2, 2)</f>
        <v>#REF!</v>
      </c>
      <c r="Y427" s="9" t="e">
        <f>ROUND(#REF! / 1.2, 2)</f>
        <v>#REF!</v>
      </c>
      <c r="AD427" s="4" t="s">
        <v>910</v>
      </c>
      <c r="AE427" s="4" t="s">
        <v>911</v>
      </c>
      <c r="AF427" s="4" t="s">
        <v>470</v>
      </c>
    </row>
    <row r="428" spans="21:35" ht="15.6" x14ac:dyDescent="0.3">
      <c r="V428" s="9" t="e">
        <f>ROUND(ROUND(#REF!, 2)/1.2, 2)</f>
        <v>#REF!</v>
      </c>
      <c r="Y428" s="9" t="e">
        <f>ROUND(#REF! / 1.2, 2)</f>
        <v>#REF!</v>
      </c>
      <c r="AD428" s="4" t="s">
        <v>912</v>
      </c>
      <c r="AE428" s="4" t="s">
        <v>913</v>
      </c>
      <c r="AF428" s="4" t="s">
        <v>473</v>
      </c>
    </row>
    <row r="429" spans="21:35" ht="18" x14ac:dyDescent="0.3">
      <c r="U429" s="14" t="e">
        <f>#REF!+#REF!</f>
        <v>#REF!</v>
      </c>
      <c r="V429" s="9" t="e">
        <f>ROUND(#REF! / 1.2, 2)</f>
        <v>#REF!</v>
      </c>
      <c r="W429" s="9" t="e">
        <f>ROUND(#REF! / 1.2, 2)</f>
        <v>#REF!</v>
      </c>
      <c r="X429" s="9" t="e">
        <f>ROUND(#REF! / 1.2, 2)</f>
        <v>#REF!</v>
      </c>
      <c r="Y429" s="9" t="e">
        <f>ROUND(#REF! / 1.2, 2)</f>
        <v>#REF!</v>
      </c>
      <c r="Z429" s="9" t="e">
        <f>ROUND(#REF! / 1.2, 2)</f>
        <v>#REF!</v>
      </c>
      <c r="AA429" s="9" t="e">
        <f>Y429+Z429</f>
        <v>#REF!</v>
      </c>
      <c r="AD429" s="4">
        <v>183184475</v>
      </c>
      <c r="AE429" s="4">
        <v>10890549</v>
      </c>
      <c r="AG429" s="4" t="s">
        <v>519</v>
      </c>
      <c r="AH429" s="4" t="s">
        <v>914</v>
      </c>
      <c r="AI429" s="4" t="s">
        <v>248</v>
      </c>
    </row>
    <row r="430" spans="21:35" ht="15.6" x14ac:dyDescent="0.3">
      <c r="V430" s="9" t="e">
        <f>ROUND(ROUND(#REF!, 2)/1.2, 2)</f>
        <v>#REF!</v>
      </c>
      <c r="Y430" s="9" t="e">
        <f>ROUND(#REF! / 1.2, 2)</f>
        <v>#REF!</v>
      </c>
      <c r="AD430" s="4" t="s">
        <v>915</v>
      </c>
      <c r="AE430" s="4" t="s">
        <v>916</v>
      </c>
      <c r="AF430" s="4" t="s">
        <v>365</v>
      </c>
    </row>
    <row r="431" spans="21:35" ht="15.6" x14ac:dyDescent="0.3">
      <c r="V431" s="9" t="e">
        <f>ROUND(ROUND(#REF!, 2)/1.2, 2)</f>
        <v>#REF!</v>
      </c>
      <c r="Y431" s="9" t="e">
        <f>ROUND(#REF! / 1.2, 2)</f>
        <v>#REF!</v>
      </c>
      <c r="AD431" s="4" t="s">
        <v>917</v>
      </c>
      <c r="AE431" s="4" t="s">
        <v>918</v>
      </c>
      <c r="AF431" s="4" t="s">
        <v>529</v>
      </c>
    </row>
    <row r="432" spans="21:35" ht="18" x14ac:dyDescent="0.3">
      <c r="U432" s="14" t="e">
        <f>#REF!+#REF!</f>
        <v>#REF!</v>
      </c>
      <c r="V432" s="9" t="e">
        <f>ROUND(#REF! / 1.2, 2)</f>
        <v>#REF!</v>
      </c>
      <c r="W432" s="9" t="e">
        <f>ROUND(#REF! / 1.2, 2)</f>
        <v>#REF!</v>
      </c>
      <c r="X432" s="9" t="e">
        <f>ROUND(#REF! / 1.2, 2)</f>
        <v>#REF!</v>
      </c>
      <c r="Y432" s="9" t="e">
        <f>ROUND(#REF! / 1.2, 2)</f>
        <v>#REF!</v>
      </c>
      <c r="Z432" s="9" t="e">
        <f>ROUND(#REF! / 1.2, 2)</f>
        <v>#REF!</v>
      </c>
      <c r="AA432" s="9" t="e">
        <f>Y432+Z432</f>
        <v>#REF!</v>
      </c>
      <c r="AD432" s="4">
        <v>183184762</v>
      </c>
      <c r="AE432" s="4">
        <v>10890550</v>
      </c>
      <c r="AG432" s="4" t="s">
        <v>519</v>
      </c>
      <c r="AH432" s="4" t="s">
        <v>914</v>
      </c>
      <c r="AI432" s="4" t="s">
        <v>248</v>
      </c>
    </row>
    <row r="433" spans="21:35" ht="15.6" x14ac:dyDescent="0.3">
      <c r="V433" s="9" t="e">
        <f>ROUND(ROUND(#REF!, 2)/1.2, 2)</f>
        <v>#REF!</v>
      </c>
      <c r="Y433" s="9" t="e">
        <f>ROUND(#REF! / 1.2, 2)</f>
        <v>#REF!</v>
      </c>
      <c r="AD433" s="4" t="s">
        <v>919</v>
      </c>
      <c r="AE433" s="4" t="s">
        <v>920</v>
      </c>
      <c r="AF433" s="4" t="s">
        <v>556</v>
      </c>
    </row>
    <row r="434" spans="21:35" ht="15.6" x14ac:dyDescent="0.3">
      <c r="V434" s="9" t="e">
        <f>ROUND(ROUND(#REF!, 2)/1.2, 2)</f>
        <v>#REF!</v>
      </c>
      <c r="Y434" s="9" t="e">
        <f>ROUND(#REF! / 1.2, 2)</f>
        <v>#REF!</v>
      </c>
      <c r="AD434" s="4" t="s">
        <v>921</v>
      </c>
      <c r="AE434" s="4" t="s">
        <v>922</v>
      </c>
      <c r="AF434" s="4" t="s">
        <v>365</v>
      </c>
    </row>
    <row r="435" spans="21:35" ht="17.100000000000001" customHeight="1" x14ac:dyDescent="0.3">
      <c r="U435" s="6" t="e">
        <f>SUM(U436,U440,U444,U448,U452)</f>
        <v>#REF!</v>
      </c>
      <c r="Y435" s="9" t="e">
        <f>SUM(Y436,Y440,Y444,Y448,Y452)</f>
        <v>#REF!</v>
      </c>
      <c r="Z435" s="9" t="e">
        <f>SUM(Z436,Z440,Z444,Z448,Z452)</f>
        <v>#REF!</v>
      </c>
      <c r="AA435" s="9" t="e">
        <f>SUM(AA436,AA440,AA444,AA448,AA452)</f>
        <v>#REF!</v>
      </c>
      <c r="AD435" s="4">
        <v>183184476</v>
      </c>
      <c r="AE435" s="4">
        <v>10959707</v>
      </c>
    </row>
    <row r="436" spans="21:35" ht="18" x14ac:dyDescent="0.3">
      <c r="U436" s="14" t="e">
        <f>#REF!+#REF!</f>
        <v>#REF!</v>
      </c>
      <c r="V436" s="9" t="e">
        <f>ROUND(#REF! / 1.2, 2)</f>
        <v>#REF!</v>
      </c>
      <c r="W436" s="9" t="e">
        <f>ROUND(#REF! / 1.2, 2)</f>
        <v>#REF!</v>
      </c>
      <c r="X436" s="9" t="e">
        <f>ROUND(#REF! / 1.2, 2)</f>
        <v>#REF!</v>
      </c>
      <c r="Y436" s="9" t="e">
        <f>ROUND(#REF! / 1.2, 2)</f>
        <v>#REF!</v>
      </c>
      <c r="Z436" s="9" t="e">
        <f>ROUND(#REF! / 1.2, 2)</f>
        <v>#REF!</v>
      </c>
      <c r="AA436" s="9" t="e">
        <f>Y436+Z436</f>
        <v>#REF!</v>
      </c>
      <c r="AD436" s="4">
        <v>183184478</v>
      </c>
      <c r="AE436" s="4">
        <v>10959727</v>
      </c>
      <c r="AG436" s="4" t="s">
        <v>532</v>
      </c>
      <c r="AH436" s="4" t="s">
        <v>923</v>
      </c>
      <c r="AI436" s="4" t="s">
        <v>248</v>
      </c>
    </row>
    <row r="437" spans="21:35" ht="15.6" x14ac:dyDescent="0.3">
      <c r="V437" s="9" t="e">
        <f>ROUND(ROUND(#REF!, 2)/1.2, 2)</f>
        <v>#REF!</v>
      </c>
      <c r="Y437" s="9" t="e">
        <f>ROUND(#REF! / 1.2, 2)</f>
        <v>#REF!</v>
      </c>
      <c r="AD437" s="4" t="s">
        <v>924</v>
      </c>
      <c r="AE437" s="4" t="s">
        <v>925</v>
      </c>
      <c r="AF437" s="4" t="s">
        <v>926</v>
      </c>
    </row>
    <row r="438" spans="21:35" ht="15.6" x14ac:dyDescent="0.3">
      <c r="V438" s="9" t="e">
        <f>ROUND(ROUND(#REF!, 2)/1.2, 2)</f>
        <v>#REF!</v>
      </c>
      <c r="Y438" s="9" t="e">
        <f>ROUND(#REF! / 1.2, 2)</f>
        <v>#REF!</v>
      </c>
      <c r="AD438" s="4" t="s">
        <v>927</v>
      </c>
      <c r="AE438" s="4" t="s">
        <v>928</v>
      </c>
      <c r="AF438" s="4" t="s">
        <v>406</v>
      </c>
    </row>
    <row r="439" spans="21:35" ht="15.6" x14ac:dyDescent="0.3">
      <c r="V439" s="9" t="e">
        <f>ROUND(ROUND(#REF!, 2)/1.2, 2)</f>
        <v>#REF!</v>
      </c>
      <c r="Y439" s="9" t="e">
        <f>ROUND(#REF! / 1.2, 2)</f>
        <v>#REF!</v>
      </c>
      <c r="AD439" s="4" t="s">
        <v>929</v>
      </c>
      <c r="AE439" s="4" t="s">
        <v>930</v>
      </c>
      <c r="AF439" s="4" t="s">
        <v>538</v>
      </c>
    </row>
    <row r="440" spans="21:35" ht="18" x14ac:dyDescent="0.3">
      <c r="U440" s="14" t="e">
        <f>#REF!+#REF!</f>
        <v>#REF!</v>
      </c>
      <c r="V440" s="9" t="e">
        <f>ROUND(#REF! / 1.2, 2)</f>
        <v>#REF!</v>
      </c>
      <c r="W440" s="9" t="e">
        <f>ROUND(#REF! / 1.2, 2)</f>
        <v>#REF!</v>
      </c>
      <c r="X440" s="9" t="e">
        <f>ROUND(#REF! / 1.2, 2)</f>
        <v>#REF!</v>
      </c>
      <c r="Y440" s="9" t="e">
        <f>ROUND(#REF! / 1.2, 2)</f>
        <v>#REF!</v>
      </c>
      <c r="Z440" s="9" t="e">
        <f>ROUND(#REF! / 1.2, 2)</f>
        <v>#REF!</v>
      </c>
      <c r="AA440" s="9" t="e">
        <f>Y440+Z440</f>
        <v>#REF!</v>
      </c>
      <c r="AD440" s="4">
        <v>183184479</v>
      </c>
      <c r="AE440" s="4">
        <v>10959723</v>
      </c>
      <c r="AG440" s="4" t="s">
        <v>931</v>
      </c>
      <c r="AH440" s="4" t="s">
        <v>932</v>
      </c>
      <c r="AI440" s="4" t="s">
        <v>248</v>
      </c>
    </row>
    <row r="441" spans="21:35" ht="15.6" x14ac:dyDescent="0.3">
      <c r="V441" s="9" t="e">
        <f>ROUND(ROUND(#REF!, 2)/1.2, 2)</f>
        <v>#REF!</v>
      </c>
      <c r="Y441" s="9" t="e">
        <f>ROUND(#REF! / 1.2, 2)</f>
        <v>#REF!</v>
      </c>
      <c r="AD441" s="4" t="s">
        <v>933</v>
      </c>
      <c r="AE441" s="4" t="s">
        <v>934</v>
      </c>
      <c r="AF441" s="4" t="s">
        <v>935</v>
      </c>
    </row>
    <row r="442" spans="21:35" ht="15.6" x14ac:dyDescent="0.3">
      <c r="V442" s="9" t="e">
        <f>ROUND(ROUND(#REF!, 2)/1.2, 2)</f>
        <v>#REF!</v>
      </c>
      <c r="Y442" s="9" t="e">
        <f>ROUND(#REF! / 1.2, 2)</f>
        <v>#REF!</v>
      </c>
      <c r="AD442" s="4" t="s">
        <v>936</v>
      </c>
      <c r="AE442" s="4" t="s">
        <v>937</v>
      </c>
      <c r="AF442" s="4" t="s">
        <v>938</v>
      </c>
    </row>
    <row r="443" spans="21:35" ht="15.6" x14ac:dyDescent="0.3">
      <c r="V443" s="9" t="e">
        <f>ROUND(ROUND(#REF!, 2)/1.2, 2)</f>
        <v>#REF!</v>
      </c>
      <c r="Y443" s="9" t="e">
        <f>ROUND(#REF! / 1.2, 2)</f>
        <v>#REF!</v>
      </c>
      <c r="AD443" s="4" t="s">
        <v>939</v>
      </c>
      <c r="AE443" s="4" t="s">
        <v>940</v>
      </c>
      <c r="AF443" s="4" t="s">
        <v>406</v>
      </c>
    </row>
    <row r="444" spans="21:35" ht="18" x14ac:dyDescent="0.3">
      <c r="U444" s="14" t="e">
        <f>#REF!+#REF!</f>
        <v>#REF!</v>
      </c>
      <c r="V444" s="9" t="e">
        <f>ROUND(#REF! / 1.2, 2)</f>
        <v>#REF!</v>
      </c>
      <c r="W444" s="9" t="e">
        <f>ROUND(#REF! / 1.2, 2)</f>
        <v>#REF!</v>
      </c>
      <c r="X444" s="9" t="e">
        <f>ROUND(#REF! / 1.2, 2)</f>
        <v>#REF!</v>
      </c>
      <c r="Y444" s="9" t="e">
        <f>ROUND(#REF! / 1.2, 2)</f>
        <v>#REF!</v>
      </c>
      <c r="Z444" s="9" t="e">
        <f>ROUND(#REF! / 1.2, 2)</f>
        <v>#REF!</v>
      </c>
      <c r="AA444" s="9" t="e">
        <f>Y444+Z444</f>
        <v>#REF!</v>
      </c>
      <c r="AD444" s="4">
        <v>183184763</v>
      </c>
      <c r="AE444" s="4">
        <v>10959724</v>
      </c>
      <c r="AG444" s="4" t="s">
        <v>931</v>
      </c>
      <c r="AH444" s="4" t="s">
        <v>932</v>
      </c>
      <c r="AI444" s="4" t="s">
        <v>248</v>
      </c>
    </row>
    <row r="445" spans="21:35" ht="15.6" x14ac:dyDescent="0.3">
      <c r="V445" s="9" t="e">
        <f>ROUND(ROUND(#REF!, 2)/1.2, 2)</f>
        <v>#REF!</v>
      </c>
      <c r="Y445" s="9" t="e">
        <f>ROUND(#REF! / 1.2, 2)</f>
        <v>#REF!</v>
      </c>
      <c r="AD445" s="4" t="s">
        <v>941</v>
      </c>
      <c r="AE445" s="4" t="s">
        <v>942</v>
      </c>
      <c r="AF445" s="4" t="s">
        <v>406</v>
      </c>
    </row>
    <row r="446" spans="21:35" ht="15.6" x14ac:dyDescent="0.3">
      <c r="V446" s="9" t="e">
        <f>ROUND(ROUND(#REF!, 2)/1.2, 2)</f>
        <v>#REF!</v>
      </c>
      <c r="Y446" s="9" t="e">
        <f>ROUND(#REF! / 1.2, 2)</f>
        <v>#REF!</v>
      </c>
      <c r="AD446" s="4" t="s">
        <v>943</v>
      </c>
      <c r="AE446" s="4" t="s">
        <v>944</v>
      </c>
      <c r="AF446" s="4" t="s">
        <v>938</v>
      </c>
    </row>
    <row r="447" spans="21:35" ht="15.6" x14ac:dyDescent="0.3">
      <c r="V447" s="9" t="e">
        <f>ROUND(ROUND(#REF!, 2)/1.2, 2)</f>
        <v>#REF!</v>
      </c>
      <c r="Y447" s="9" t="e">
        <f>ROUND(#REF! / 1.2, 2)</f>
        <v>#REF!</v>
      </c>
      <c r="AD447" s="4" t="s">
        <v>945</v>
      </c>
      <c r="AE447" s="4" t="s">
        <v>946</v>
      </c>
      <c r="AF447" s="4" t="s">
        <v>935</v>
      </c>
    </row>
    <row r="448" spans="21:35" ht="18" x14ac:dyDescent="0.3">
      <c r="U448" s="14" t="e">
        <f>#REF!+#REF!</f>
        <v>#REF!</v>
      </c>
      <c r="V448" s="9" t="e">
        <f>ROUND(#REF! / 1.2, 2)</f>
        <v>#REF!</v>
      </c>
      <c r="W448" s="9" t="e">
        <f>ROUND(#REF! / 1.2, 2)</f>
        <v>#REF!</v>
      </c>
      <c r="X448" s="9" t="e">
        <f>ROUND(#REF! / 1.2, 2)</f>
        <v>#REF!</v>
      </c>
      <c r="Y448" s="9" t="e">
        <f>ROUND(#REF! / 1.2, 2)</f>
        <v>#REF!</v>
      </c>
      <c r="Z448" s="9" t="e">
        <f>ROUND(#REF! / 1.2, 2)</f>
        <v>#REF!</v>
      </c>
      <c r="AA448" s="9" t="e">
        <f>Y448+Z448</f>
        <v>#REF!</v>
      </c>
      <c r="AD448" s="4">
        <v>183184481</v>
      </c>
      <c r="AE448" s="4">
        <v>10959728</v>
      </c>
      <c r="AG448" s="4" t="s">
        <v>542</v>
      </c>
      <c r="AH448" s="4" t="s">
        <v>947</v>
      </c>
      <c r="AI448" s="4" t="s">
        <v>248</v>
      </c>
    </row>
    <row r="449" spans="21:35" ht="15.6" x14ac:dyDescent="0.3">
      <c r="V449" s="9" t="e">
        <f>ROUND(ROUND(#REF!, 2)/1.2, 2)</f>
        <v>#REF!</v>
      </c>
      <c r="Y449" s="9" t="e">
        <f>ROUND(#REF! / 1.2, 2)</f>
        <v>#REF!</v>
      </c>
      <c r="AD449" s="4" t="s">
        <v>948</v>
      </c>
      <c r="AE449" s="4" t="s">
        <v>949</v>
      </c>
      <c r="AF449" s="4" t="s">
        <v>445</v>
      </c>
    </row>
    <row r="450" spans="21:35" ht="15.6" x14ac:dyDescent="0.3">
      <c r="V450" s="9" t="e">
        <f>ROUND(ROUND(#REF!, 2)/1.2, 2)</f>
        <v>#REF!</v>
      </c>
      <c r="Y450" s="9" t="e">
        <f>ROUND(#REF! / 1.2, 2)</f>
        <v>#REF!</v>
      </c>
      <c r="AD450" s="4" t="s">
        <v>950</v>
      </c>
      <c r="AE450" s="4" t="s">
        <v>951</v>
      </c>
      <c r="AF450" s="4" t="s">
        <v>549</v>
      </c>
    </row>
    <row r="451" spans="21:35" ht="15.6" x14ac:dyDescent="0.3">
      <c r="V451" s="9" t="e">
        <f>ROUND(ROUND(#REF!, 2)/1.2, 2)</f>
        <v>#REF!</v>
      </c>
      <c r="Y451" s="9" t="e">
        <f>ROUND(#REF! / 1.2, 2)</f>
        <v>#REF!</v>
      </c>
      <c r="AD451" s="4" t="s">
        <v>952</v>
      </c>
      <c r="AE451" s="4" t="s">
        <v>953</v>
      </c>
      <c r="AF451" s="4" t="s">
        <v>365</v>
      </c>
    </row>
    <row r="452" spans="21:35" ht="18" x14ac:dyDescent="0.3">
      <c r="U452" s="14" t="e">
        <f>#REF!+#REF!</f>
        <v>#REF!</v>
      </c>
      <c r="V452" s="9" t="e">
        <f>ROUND(#REF! / 1.2, 2)</f>
        <v>#REF!</v>
      </c>
      <c r="W452" s="9" t="e">
        <f>ROUND(#REF! / 1.2, 2)</f>
        <v>#REF!</v>
      </c>
      <c r="X452" s="9" t="e">
        <f>ROUND(#REF! / 1.2, 2)</f>
        <v>#REF!</v>
      </c>
      <c r="Y452" s="9" t="e">
        <f>ROUND(#REF! / 1.2, 2)</f>
        <v>#REF!</v>
      </c>
      <c r="Z452" s="9" t="e">
        <f>ROUND(#REF! / 1.2, 2)</f>
        <v>#REF!</v>
      </c>
      <c r="AA452" s="9" t="e">
        <f>Y452+Z452</f>
        <v>#REF!</v>
      </c>
      <c r="AD452" s="4">
        <v>183184483</v>
      </c>
      <c r="AE452" s="4">
        <v>10959717</v>
      </c>
      <c r="AG452" s="4" t="s">
        <v>552</v>
      </c>
      <c r="AH452" s="4" t="s">
        <v>954</v>
      </c>
      <c r="AI452" s="4" t="s">
        <v>248</v>
      </c>
    </row>
    <row r="453" spans="21:35" ht="15.6" x14ac:dyDescent="0.3">
      <c r="V453" s="9" t="e">
        <f>ROUND(ROUND(#REF!, 2)/1.2, 2)</f>
        <v>#REF!</v>
      </c>
      <c r="Y453" s="9" t="e">
        <f>ROUND(#REF! / 1.2, 2)</f>
        <v>#REF!</v>
      </c>
      <c r="AD453" s="4" t="s">
        <v>955</v>
      </c>
      <c r="AE453" s="4" t="s">
        <v>956</v>
      </c>
      <c r="AF453" s="4" t="s">
        <v>556</v>
      </c>
    </row>
    <row r="454" spans="21:35" ht="15.6" x14ac:dyDescent="0.3">
      <c r="V454" s="9" t="e">
        <f>ROUND(ROUND(#REF!, 2)/1.2, 2)</f>
        <v>#REF!</v>
      </c>
      <c r="Y454" s="9" t="e">
        <f>ROUND(#REF! / 1.2, 2)</f>
        <v>#REF!</v>
      </c>
      <c r="AD454" s="4" t="s">
        <v>957</v>
      </c>
      <c r="AE454" s="4" t="s">
        <v>958</v>
      </c>
      <c r="AF454" s="4" t="s">
        <v>365</v>
      </c>
    </row>
    <row r="455" spans="21:35" ht="17.100000000000001" customHeight="1" x14ac:dyDescent="0.3">
      <c r="U455" s="6" t="e">
        <f>SUM(U456,U462)</f>
        <v>#REF!</v>
      </c>
      <c r="Y455" s="9" t="e">
        <f>SUM(Y456,Y462)</f>
        <v>#REF!</v>
      </c>
      <c r="Z455" s="9" t="e">
        <f>SUM(Z456,Z462)</f>
        <v>#REF!</v>
      </c>
      <c r="AA455" s="9" t="e">
        <f>SUM(AA456,AA462)</f>
        <v>#REF!</v>
      </c>
      <c r="AD455" s="4">
        <v>183184484</v>
      </c>
      <c r="AE455" s="4">
        <v>10958777</v>
      </c>
    </row>
    <row r="456" spans="21:35" ht="18" x14ac:dyDescent="0.3">
      <c r="U456" s="14" t="e">
        <f>#REF!+#REF!</f>
        <v>#REF!</v>
      </c>
      <c r="V456" s="9" t="e">
        <f>ROUND(#REF! / 1.2, 2)</f>
        <v>#REF!</v>
      </c>
      <c r="W456" s="9" t="e">
        <f>ROUND(#REF! / 1.2, 2)</f>
        <v>#REF!</v>
      </c>
      <c r="X456" s="9" t="e">
        <f>ROUND(#REF! / 1.2, 2)</f>
        <v>#REF!</v>
      </c>
      <c r="Y456" s="9" t="e">
        <f>ROUND(#REF! / 1.2, 2)</f>
        <v>#REF!</v>
      </c>
      <c r="Z456" s="9" t="e">
        <f>ROUND(#REF! / 1.2, 2)</f>
        <v>#REF!</v>
      </c>
      <c r="AA456" s="9" t="e">
        <f>Y456+Z456</f>
        <v>#REF!</v>
      </c>
      <c r="AD456" s="4">
        <v>183184486</v>
      </c>
      <c r="AE456" s="4">
        <v>10958782</v>
      </c>
      <c r="AG456" s="4" t="s">
        <v>586</v>
      </c>
      <c r="AH456" s="4" t="s">
        <v>959</v>
      </c>
      <c r="AI456" s="4" t="s">
        <v>248</v>
      </c>
    </row>
    <row r="457" spans="21:35" ht="15.6" x14ac:dyDescent="0.3">
      <c r="V457" s="9" t="e">
        <f>ROUND(ROUND(#REF!, 2)/1.2, 2)</f>
        <v>#REF!</v>
      </c>
      <c r="Y457" s="9" t="e">
        <f>ROUND(#REF! / 1.2, 2)</f>
        <v>#REF!</v>
      </c>
      <c r="AD457" s="4" t="s">
        <v>960</v>
      </c>
      <c r="AE457" s="4" t="s">
        <v>961</v>
      </c>
      <c r="AF457" s="4" t="s">
        <v>962</v>
      </c>
    </row>
    <row r="458" spans="21:35" ht="15.6" x14ac:dyDescent="0.3">
      <c r="V458" s="9" t="e">
        <f>ROUND(ROUND(#REF!, 2)/1.2, 2)</f>
        <v>#REF!</v>
      </c>
      <c r="Y458" s="9" t="e">
        <f>ROUND(#REF! / 1.2, 2)</f>
        <v>#REF!</v>
      </c>
      <c r="AD458" s="4" t="s">
        <v>963</v>
      </c>
      <c r="AE458" s="4" t="s">
        <v>964</v>
      </c>
      <c r="AF458" s="4" t="s">
        <v>590</v>
      </c>
    </row>
    <row r="459" spans="21:35" ht="15.6" x14ac:dyDescent="0.3">
      <c r="V459" s="9" t="e">
        <f>ROUND(ROUND(#REF!, 2)/1.2, 2)</f>
        <v>#REF!</v>
      </c>
      <c r="Y459" s="9" t="e">
        <f>ROUND(#REF! / 1.2, 2)</f>
        <v>#REF!</v>
      </c>
      <c r="AD459" s="4" t="s">
        <v>965</v>
      </c>
      <c r="AE459" s="4" t="s">
        <v>966</v>
      </c>
      <c r="AF459" s="4" t="s">
        <v>593</v>
      </c>
    </row>
    <row r="460" spans="21:35" ht="15.6" x14ac:dyDescent="0.3">
      <c r="V460" s="9" t="e">
        <f>ROUND(ROUND(#REF!, 2)/1.2, 2)</f>
        <v>#REF!</v>
      </c>
      <c r="Y460" s="9" t="e">
        <f>ROUND(#REF! / 1.2, 2)</f>
        <v>#REF!</v>
      </c>
      <c r="AD460" s="4" t="s">
        <v>967</v>
      </c>
      <c r="AE460" s="4" t="s">
        <v>968</v>
      </c>
      <c r="AF460" s="4" t="s">
        <v>969</v>
      </c>
    </row>
    <row r="461" spans="21:35" ht="15.6" x14ac:dyDescent="0.3">
      <c r="V461" s="9" t="e">
        <f>ROUND(ROUND(#REF!, 2)/1.2, 2)</f>
        <v>#REF!</v>
      </c>
      <c r="Y461" s="9" t="e">
        <f>ROUND(#REF! / 1.2, 2)</f>
        <v>#REF!</v>
      </c>
      <c r="AD461" s="4" t="s">
        <v>970</v>
      </c>
      <c r="AE461" s="4" t="s">
        <v>971</v>
      </c>
      <c r="AF461" s="4" t="s">
        <v>596</v>
      </c>
    </row>
    <row r="462" spans="21:35" ht="18" x14ac:dyDescent="0.3">
      <c r="U462" s="14" t="e">
        <f>#REF!+#REF!</f>
        <v>#REF!</v>
      </c>
      <c r="V462" s="9" t="e">
        <f>ROUND(#REF! / 1.2, 2)</f>
        <v>#REF!</v>
      </c>
      <c r="W462" s="9" t="e">
        <f>ROUND(#REF! / 1.2, 2)</f>
        <v>#REF!</v>
      </c>
      <c r="X462" s="9" t="e">
        <f>ROUND(#REF! / 1.2, 2)</f>
        <v>#REF!</v>
      </c>
      <c r="Y462" s="9" t="e">
        <f>ROUND(#REF! / 1.2, 2)</f>
        <v>#REF!</v>
      </c>
      <c r="Z462" s="9" t="e">
        <f>ROUND(#REF! / 1.2, 2)</f>
        <v>#REF!</v>
      </c>
      <c r="AA462" s="9" t="e">
        <f>Y462+Z462</f>
        <v>#REF!</v>
      </c>
      <c r="AD462" s="4">
        <v>183184488</v>
      </c>
      <c r="AE462" s="4">
        <v>13085246</v>
      </c>
      <c r="AG462" s="4" t="s">
        <v>597</v>
      </c>
      <c r="AH462" s="4" t="s">
        <v>972</v>
      </c>
      <c r="AI462" s="4" t="s">
        <v>248</v>
      </c>
    </row>
    <row r="463" spans="21:35" ht="15.6" x14ac:dyDescent="0.3">
      <c r="V463" s="9" t="e">
        <f>ROUND(ROUND(#REF!, 2)/1.2, 2)</f>
        <v>#REF!</v>
      </c>
      <c r="Y463" s="9" t="e">
        <f>ROUND(#REF! / 1.2, 2)</f>
        <v>#REF!</v>
      </c>
      <c r="AD463" s="4" t="s">
        <v>973</v>
      </c>
      <c r="AE463" s="4" t="s">
        <v>974</v>
      </c>
      <c r="AF463" s="4" t="s">
        <v>975</v>
      </c>
    </row>
    <row r="464" spans="21:35" ht="17.100000000000001" customHeight="1" x14ac:dyDescent="0.3">
      <c r="U464" s="6" t="e">
        <f>SUM(U465,U472,U476)</f>
        <v>#REF!</v>
      </c>
      <c r="Y464" s="9" t="e">
        <f>SUM(Y465,Y472,Y476)</f>
        <v>#REF!</v>
      </c>
      <c r="Z464" s="9" t="e">
        <f>SUM(Z465,Z472,Z476)</f>
        <v>#REF!</v>
      </c>
      <c r="AA464" s="9" t="e">
        <f>SUM(AA465,AA472,AA476)</f>
        <v>#REF!</v>
      </c>
      <c r="AD464" s="4">
        <v>183184489</v>
      </c>
      <c r="AE464" s="4">
        <v>10890337</v>
      </c>
    </row>
    <row r="465" spans="21:35" ht="17.100000000000001" customHeight="1" x14ac:dyDescent="0.3">
      <c r="U465" s="6" t="e">
        <f>SUM(U466,U469)</f>
        <v>#REF!</v>
      </c>
      <c r="Y465" s="9" t="e">
        <f>SUM(Y466,Y469)</f>
        <v>#REF!</v>
      </c>
      <c r="Z465" s="9" t="e">
        <f>SUM(Z466,Z469)</f>
        <v>#REF!</v>
      </c>
      <c r="AA465" s="9" t="e">
        <f>SUM(AA466,AA469)</f>
        <v>#REF!</v>
      </c>
      <c r="AD465" s="4">
        <v>183184490</v>
      </c>
      <c r="AE465" s="4">
        <v>10890331</v>
      </c>
    </row>
    <row r="466" spans="21:35" ht="18" x14ac:dyDescent="0.3">
      <c r="U466" s="14" t="e">
        <f>#REF!+#REF!</f>
        <v>#REF!</v>
      </c>
      <c r="V466" s="9" t="e">
        <f>ROUND(#REF! / 1.2, 2)</f>
        <v>#REF!</v>
      </c>
      <c r="W466" s="9" t="e">
        <f>ROUND(#REF! / 1.2, 2)</f>
        <v>#REF!</v>
      </c>
      <c r="X466" s="9" t="e">
        <f>ROUND(#REF! / 1.2, 2)</f>
        <v>#REF!</v>
      </c>
      <c r="Y466" s="9" t="e">
        <f>ROUND(#REF! / 1.2, 2)</f>
        <v>#REF!</v>
      </c>
      <c r="Z466" s="9" t="e">
        <f>ROUND(#REF! / 1.2, 2)</f>
        <v>#REF!</v>
      </c>
      <c r="AA466" s="9" t="e">
        <f>Y466+Z466</f>
        <v>#REF!</v>
      </c>
      <c r="AD466" s="4">
        <v>183184492</v>
      </c>
      <c r="AE466" s="4">
        <v>10891148</v>
      </c>
      <c r="AG466" s="4" t="s">
        <v>602</v>
      </c>
      <c r="AH466" s="4" t="s">
        <v>976</v>
      </c>
      <c r="AI466" s="4" t="s">
        <v>248</v>
      </c>
    </row>
    <row r="467" spans="21:35" ht="15.6" x14ac:dyDescent="0.3">
      <c r="V467" s="9" t="e">
        <f>ROUND(ROUND(#REF!, 2)/1.2, 2)</f>
        <v>#REF!</v>
      </c>
      <c r="Y467" s="9" t="e">
        <f>ROUND(#REF! / 1.2, 2)</f>
        <v>#REF!</v>
      </c>
      <c r="AD467" s="4" t="s">
        <v>977</v>
      </c>
      <c r="AE467" s="4" t="s">
        <v>978</v>
      </c>
      <c r="AF467" s="4" t="s">
        <v>606</v>
      </c>
    </row>
    <row r="468" spans="21:35" ht="15.6" x14ac:dyDescent="0.3">
      <c r="V468" s="9" t="e">
        <f>ROUND(ROUND(#REF!, 2)/1.2, 2)</f>
        <v>#REF!</v>
      </c>
      <c r="Y468" s="9" t="e">
        <f>ROUND(#REF! / 1.2, 2)</f>
        <v>#REF!</v>
      </c>
      <c r="AD468" s="4" t="s">
        <v>979</v>
      </c>
      <c r="AE468" s="4" t="s">
        <v>980</v>
      </c>
      <c r="AF468" s="4" t="s">
        <v>365</v>
      </c>
    </row>
    <row r="469" spans="21:35" ht="18" x14ac:dyDescent="0.3">
      <c r="U469" s="14" t="e">
        <f>#REF!+#REF!</f>
        <v>#REF!</v>
      </c>
      <c r="V469" s="9" t="e">
        <f>ROUND(#REF! / 1.2, 2)</f>
        <v>#REF!</v>
      </c>
      <c r="W469" s="9" t="e">
        <f>ROUND(#REF! / 1.2, 2)</f>
        <v>#REF!</v>
      </c>
      <c r="X469" s="9" t="e">
        <f>ROUND(#REF! / 1.2, 2)</f>
        <v>#REF!</v>
      </c>
      <c r="Y469" s="9" t="e">
        <f>ROUND(#REF! / 1.2, 2)</f>
        <v>#REF!</v>
      </c>
      <c r="Z469" s="9" t="e">
        <f>ROUND(#REF! / 1.2, 2)</f>
        <v>#REF!</v>
      </c>
      <c r="AA469" s="9" t="e">
        <f>Y469+Z469</f>
        <v>#REF!</v>
      </c>
      <c r="AD469" s="4">
        <v>183184494</v>
      </c>
      <c r="AE469" s="4">
        <v>10890339</v>
      </c>
      <c r="AG469" s="4" t="s">
        <v>615</v>
      </c>
      <c r="AH469" s="4" t="s">
        <v>981</v>
      </c>
      <c r="AI469" s="4" t="s">
        <v>248</v>
      </c>
    </row>
    <row r="470" spans="21:35" ht="15.6" x14ac:dyDescent="0.3">
      <c r="V470" s="9" t="e">
        <f>ROUND(ROUND(#REF!, 2)/1.2, 2)</f>
        <v>#REF!</v>
      </c>
      <c r="Y470" s="9" t="e">
        <f>ROUND(#REF! / 1.2, 2)</f>
        <v>#REF!</v>
      </c>
      <c r="AD470" s="4" t="s">
        <v>982</v>
      </c>
      <c r="AE470" s="4" t="s">
        <v>983</v>
      </c>
      <c r="AF470" s="4" t="s">
        <v>411</v>
      </c>
    </row>
    <row r="471" spans="21:35" ht="15.6" x14ac:dyDescent="0.3">
      <c r="V471" s="9" t="e">
        <f>ROUND(ROUND(#REF!, 2)/1.2, 2)</f>
        <v>#REF!</v>
      </c>
      <c r="Y471" s="9" t="e">
        <f>ROUND(#REF! / 1.2, 2)</f>
        <v>#REF!</v>
      </c>
      <c r="AD471" s="4" t="s">
        <v>984</v>
      </c>
      <c r="AE471" s="4" t="s">
        <v>985</v>
      </c>
      <c r="AF471" s="4" t="s">
        <v>406</v>
      </c>
    </row>
    <row r="472" spans="21:35" ht="17.100000000000001" customHeight="1" x14ac:dyDescent="0.3">
      <c r="U472" s="6" t="e">
        <f>SUM(U473)</f>
        <v>#REF!</v>
      </c>
      <c r="Y472" s="9" t="e">
        <f>SUM(Y473)</f>
        <v>#REF!</v>
      </c>
      <c r="Z472" s="9" t="e">
        <f>SUM(Z473)</f>
        <v>#REF!</v>
      </c>
      <c r="AA472" s="9" t="e">
        <f>SUM(AA473)</f>
        <v>#REF!</v>
      </c>
      <c r="AD472" s="4">
        <v>183184495</v>
      </c>
      <c r="AE472" s="4">
        <v>10891317</v>
      </c>
    </row>
    <row r="473" spans="21:35" ht="18" x14ac:dyDescent="0.3">
      <c r="U473" s="14" t="e">
        <f>#REF!+#REF!</f>
        <v>#REF!</v>
      </c>
      <c r="V473" s="9" t="e">
        <f>ROUND(#REF! / 1.2, 2)</f>
        <v>#REF!</v>
      </c>
      <c r="W473" s="9" t="e">
        <f>ROUND(#REF! / 1.2, 2)</f>
        <v>#REF!</v>
      </c>
      <c r="X473" s="9" t="e">
        <f>ROUND(#REF! / 1.2, 2)</f>
        <v>#REF!</v>
      </c>
      <c r="Y473" s="9" t="e">
        <f>ROUND(#REF! / 1.2, 2)</f>
        <v>#REF!</v>
      </c>
      <c r="Z473" s="9" t="e">
        <f>ROUND(#REF! / 1.2, 2)</f>
        <v>#REF!</v>
      </c>
      <c r="AA473" s="9" t="e">
        <f>Y473+Z473</f>
        <v>#REF!</v>
      </c>
      <c r="AD473" s="4">
        <v>183184497</v>
      </c>
      <c r="AE473" s="4">
        <v>10891326</v>
      </c>
      <c r="AG473" s="4" t="s">
        <v>621</v>
      </c>
      <c r="AH473" s="4" t="s">
        <v>986</v>
      </c>
      <c r="AI473" s="4" t="s">
        <v>248</v>
      </c>
    </row>
    <row r="474" spans="21:35" ht="15.6" x14ac:dyDescent="0.3">
      <c r="V474" s="9" t="e">
        <f>ROUND(ROUND(#REF!, 2)/1.2, 2)</f>
        <v>#REF!</v>
      </c>
      <c r="Y474" s="9" t="e">
        <f>ROUND(#REF! / 1.2, 2)</f>
        <v>#REF!</v>
      </c>
      <c r="AD474" s="4" t="s">
        <v>987</v>
      </c>
      <c r="AE474" s="4" t="s">
        <v>988</v>
      </c>
      <c r="AF474" s="4" t="s">
        <v>529</v>
      </c>
    </row>
    <row r="475" spans="21:35" ht="15.6" x14ac:dyDescent="0.3">
      <c r="V475" s="9" t="e">
        <f>ROUND(ROUND(#REF!, 2)/1.2, 2)</f>
        <v>#REF!</v>
      </c>
      <c r="Y475" s="9" t="e">
        <f>ROUND(#REF! / 1.2, 2)</f>
        <v>#REF!</v>
      </c>
      <c r="AD475" s="4" t="s">
        <v>989</v>
      </c>
      <c r="AE475" s="4" t="s">
        <v>990</v>
      </c>
      <c r="AF475" s="4" t="s">
        <v>365</v>
      </c>
    </row>
    <row r="476" spans="21:35" ht="17.100000000000001" customHeight="1" x14ac:dyDescent="0.3">
      <c r="U476" s="6" t="e">
        <f>SUM(U477)</f>
        <v>#REF!</v>
      </c>
      <c r="Y476" s="9" t="e">
        <f>SUM(Y477)</f>
        <v>#REF!</v>
      </c>
      <c r="Z476" s="9" t="e">
        <f>SUM(Z477)</f>
        <v>#REF!</v>
      </c>
      <c r="AA476" s="9" t="e">
        <f>SUM(AA477)</f>
        <v>#REF!</v>
      </c>
      <c r="AD476" s="4">
        <v>183184498</v>
      </c>
      <c r="AE476" s="4">
        <v>10891327</v>
      </c>
    </row>
    <row r="477" spans="21:35" ht="18" x14ac:dyDescent="0.3">
      <c r="U477" s="14" t="e">
        <f>#REF!+#REF!</f>
        <v>#REF!</v>
      </c>
      <c r="V477" s="9" t="e">
        <f>ROUND(#REF! / 1.2, 2)</f>
        <v>#REF!</v>
      </c>
      <c r="W477" s="9" t="e">
        <f>ROUND(#REF! / 1.2, 2)</f>
        <v>#REF!</v>
      </c>
      <c r="X477" s="9" t="e">
        <f>ROUND(#REF! / 1.2, 2)</f>
        <v>#REF!</v>
      </c>
      <c r="Y477" s="9" t="e">
        <f>ROUND(#REF! / 1.2, 2)</f>
        <v>#REF!</v>
      </c>
      <c r="Z477" s="9" t="e">
        <f>ROUND(#REF! / 1.2, 2)</f>
        <v>#REF!</v>
      </c>
      <c r="AA477" s="9" t="e">
        <f>Y477+Z477</f>
        <v>#REF!</v>
      </c>
      <c r="AD477" s="4">
        <v>183184500</v>
      </c>
      <c r="AE477" s="4">
        <v>10891324</v>
      </c>
      <c r="AG477" s="4" t="s">
        <v>646</v>
      </c>
      <c r="AH477" s="4" t="s">
        <v>991</v>
      </c>
      <c r="AI477" s="4" t="s">
        <v>248</v>
      </c>
    </row>
    <row r="478" spans="21:35" ht="15.6" x14ac:dyDescent="0.3">
      <c r="V478" s="9" t="e">
        <f>ROUND(ROUND(#REF!, 2)/1.2, 2)</f>
        <v>#REF!</v>
      </c>
      <c r="Y478" s="9" t="e">
        <f>ROUND(#REF! / 1.2, 2)</f>
        <v>#REF!</v>
      </c>
      <c r="AD478" s="4" t="s">
        <v>992</v>
      </c>
      <c r="AE478" s="4" t="s">
        <v>993</v>
      </c>
      <c r="AF478" s="4" t="s">
        <v>653</v>
      </c>
    </row>
    <row r="479" spans="21:35" ht="17.100000000000001" customHeight="1" x14ac:dyDescent="0.3">
      <c r="U479" s="6" t="e">
        <f>SUM(U480,U482)</f>
        <v>#REF!</v>
      </c>
      <c r="Y479" s="9" t="e">
        <f>SUM(Y480,Y482)</f>
        <v>#REF!</v>
      </c>
      <c r="Z479" s="9" t="e">
        <f>SUM(Z480,Z482)</f>
        <v>#REF!</v>
      </c>
      <c r="AA479" s="9" t="e">
        <f>SUM(AA480,AA482)</f>
        <v>#REF!</v>
      </c>
      <c r="AD479" s="4">
        <v>183184501</v>
      </c>
      <c r="AE479" s="4">
        <v>11000113</v>
      </c>
    </row>
    <row r="480" spans="21:35" ht="18" x14ac:dyDescent="0.3">
      <c r="U480" s="14" t="e">
        <f>#REF!+#REF!</f>
        <v>#REF!</v>
      </c>
      <c r="V480" s="9" t="e">
        <f>ROUND(#REF! / 1.2, 2)</f>
        <v>#REF!</v>
      </c>
      <c r="W480" s="9" t="e">
        <f>ROUND(#REF! / 1.2, 2)</f>
        <v>#REF!</v>
      </c>
      <c r="X480" s="9" t="e">
        <f>ROUND(#REF! / 1.2, 2)</f>
        <v>#REF!</v>
      </c>
      <c r="Y480" s="9" t="e">
        <f>ROUND(#REF! / 1.2, 2)</f>
        <v>#REF!</v>
      </c>
      <c r="Z480" s="9" t="e">
        <f>ROUND(#REF! / 1.2, 2)</f>
        <v>#REF!</v>
      </c>
      <c r="AA480" s="9" t="e">
        <f>Y480+Z480</f>
        <v>#REF!</v>
      </c>
      <c r="AD480" s="4">
        <v>183184503</v>
      </c>
      <c r="AE480" s="4">
        <v>11000124</v>
      </c>
      <c r="AG480" s="4" t="s">
        <v>994</v>
      </c>
      <c r="AH480" s="4" t="s">
        <v>995</v>
      </c>
      <c r="AI480" s="4" t="s">
        <v>248</v>
      </c>
    </row>
    <row r="481" spans="21:35" ht="15.6" x14ac:dyDescent="0.3">
      <c r="V481" s="9" t="e">
        <f>ROUND(ROUND(#REF!, 2)/1.2, 2)</f>
        <v>#REF!</v>
      </c>
      <c r="Y481" s="9" t="e">
        <f>ROUND(#REF! / 1.2, 2)</f>
        <v>#REF!</v>
      </c>
      <c r="AD481" s="4" t="s">
        <v>996</v>
      </c>
      <c r="AE481" s="4" t="s">
        <v>997</v>
      </c>
      <c r="AF481" s="4" t="s">
        <v>998</v>
      </c>
    </row>
    <row r="482" spans="21:35" ht="18" x14ac:dyDescent="0.3">
      <c r="U482" s="14" t="e">
        <f>#REF!+#REF!</f>
        <v>#REF!</v>
      </c>
      <c r="V482" s="9" t="e">
        <f>ROUND(#REF! / 1.2, 2)</f>
        <v>#REF!</v>
      </c>
      <c r="W482" s="9" t="e">
        <f>ROUND(#REF! / 1.2, 2)</f>
        <v>#REF!</v>
      </c>
      <c r="X482" s="9" t="e">
        <f>ROUND(#REF! / 1.2, 2)</f>
        <v>#REF!</v>
      </c>
      <c r="Y482" s="9" t="e">
        <f>ROUND(#REF! / 1.2, 2)</f>
        <v>#REF!</v>
      </c>
      <c r="Z482" s="9" t="e">
        <f>ROUND(#REF! / 1.2, 2)</f>
        <v>#REF!</v>
      </c>
      <c r="AA482" s="9" t="e">
        <f>Y482+Z482</f>
        <v>#REF!</v>
      </c>
      <c r="AD482" s="4">
        <v>183184764</v>
      </c>
      <c r="AE482" s="4">
        <v>11000115</v>
      </c>
      <c r="AG482" s="4" t="s">
        <v>994</v>
      </c>
      <c r="AH482" s="4" t="s">
        <v>995</v>
      </c>
      <c r="AI482" s="4" t="s">
        <v>248</v>
      </c>
    </row>
    <row r="483" spans="21:35" ht="15.6" x14ac:dyDescent="0.3">
      <c r="V483" s="9" t="e">
        <f>ROUND(ROUND(#REF!, 2)/1.2, 2)</f>
        <v>#REF!</v>
      </c>
      <c r="Y483" s="9" t="e">
        <f>ROUND(#REF! / 1.2, 2)</f>
        <v>#REF!</v>
      </c>
      <c r="AD483" s="4" t="s">
        <v>999</v>
      </c>
      <c r="AE483" s="4" t="s">
        <v>1000</v>
      </c>
      <c r="AF483" s="4" t="s">
        <v>711</v>
      </c>
    </row>
    <row r="484" spans="21:35" ht="17.100000000000001" customHeight="1" x14ac:dyDescent="0.3">
      <c r="U484" s="6" t="e">
        <f>SUM(U485,U521,U561)</f>
        <v>#REF!</v>
      </c>
      <c r="Y484" s="9" t="e">
        <f>SUM(Y485,Y521,Y561)</f>
        <v>#REF!</v>
      </c>
      <c r="Z484" s="9" t="e">
        <f>SUM(Z485,Z521,Z561)</f>
        <v>#REF!</v>
      </c>
      <c r="AA484" s="9" t="e">
        <f>SUM(AA485,AA521,AA561)</f>
        <v>#REF!</v>
      </c>
      <c r="AD484" s="4">
        <v>183184504</v>
      </c>
      <c r="AE484" s="4">
        <v>10897973</v>
      </c>
    </row>
    <row r="485" spans="21:35" ht="17.100000000000001" customHeight="1" x14ac:dyDescent="0.3">
      <c r="U485" s="6" t="e">
        <f>SUM(U486,U514)</f>
        <v>#REF!</v>
      </c>
      <c r="Y485" s="9" t="e">
        <f>SUM(Y486,Y514)</f>
        <v>#REF!</v>
      </c>
      <c r="Z485" s="9" t="e">
        <f>SUM(Z486,Z514)</f>
        <v>#REF!</v>
      </c>
      <c r="AA485" s="9" t="e">
        <f>SUM(AA486,AA514)</f>
        <v>#REF!</v>
      </c>
      <c r="AD485" s="4">
        <v>183184505</v>
      </c>
      <c r="AE485" s="4">
        <v>10898463</v>
      </c>
    </row>
    <row r="486" spans="21:35" ht="17.100000000000001" customHeight="1" x14ac:dyDescent="0.3">
      <c r="U486" s="6" t="e">
        <f>SUM(U487,U491,U495,U499,U501,U503,U509)</f>
        <v>#REF!</v>
      </c>
      <c r="Y486" s="9" t="e">
        <f>SUM(Y487,Y491,Y495,Y499,Y501,Y503,Y509)</f>
        <v>#REF!</v>
      </c>
      <c r="Z486" s="9" t="e">
        <f>SUM(Z487,Z491,Z495,Z499,Z501,Z503,Z509)</f>
        <v>#REF!</v>
      </c>
      <c r="AA486" s="9" t="e">
        <f>SUM(AA487,AA491,AA495,AA499,AA501,AA503,AA509)</f>
        <v>#REF!</v>
      </c>
      <c r="AD486" s="4">
        <v>183184506</v>
      </c>
      <c r="AE486" s="4">
        <v>10898457</v>
      </c>
    </row>
    <row r="487" spans="21:35" ht="18" x14ac:dyDescent="0.3">
      <c r="U487" s="14" t="e">
        <f>#REF!+#REF!</f>
        <v>#REF!</v>
      </c>
      <c r="V487" s="9" t="e">
        <f>ROUND(#REF! / 1.2, 2)</f>
        <v>#REF!</v>
      </c>
      <c r="W487" s="9" t="e">
        <f>ROUND(#REF! / 1.2, 2)</f>
        <v>#REF!</v>
      </c>
      <c r="X487" s="9" t="e">
        <f>ROUND(#REF! / 1.2, 2)</f>
        <v>#REF!</v>
      </c>
      <c r="Y487" s="9" t="e">
        <f>ROUND(#REF! / 1.2, 2)</f>
        <v>#REF!</v>
      </c>
      <c r="Z487" s="9" t="e">
        <f>ROUND(#REF! / 1.2, 2)</f>
        <v>#REF!</v>
      </c>
      <c r="AA487" s="9" t="e">
        <f>Y487+Z487</f>
        <v>#REF!</v>
      </c>
      <c r="AD487" s="4">
        <v>183184508</v>
      </c>
      <c r="AE487" s="4">
        <v>10898888</v>
      </c>
      <c r="AG487" s="4" t="s">
        <v>720</v>
      </c>
      <c r="AH487" s="4" t="s">
        <v>1001</v>
      </c>
      <c r="AI487" s="4" t="s">
        <v>248</v>
      </c>
    </row>
    <row r="488" spans="21:35" ht="15.6" x14ac:dyDescent="0.3">
      <c r="V488" s="9" t="e">
        <f>ROUND(ROUND(#REF!, 2)/1.2, 2)</f>
        <v>#REF!</v>
      </c>
      <c r="Y488" s="9" t="e">
        <f>ROUND(#REF! / 1.2, 2)</f>
        <v>#REF!</v>
      </c>
      <c r="AD488" s="4" t="s">
        <v>1002</v>
      </c>
      <c r="AE488" s="4" t="s">
        <v>1003</v>
      </c>
      <c r="AF488" s="4" t="s">
        <v>724</v>
      </c>
    </row>
    <row r="489" spans="21:35" ht="15.6" x14ac:dyDescent="0.3">
      <c r="V489" s="9" t="e">
        <f>ROUND(ROUND(#REF!, 2)/1.2, 2)</f>
        <v>#REF!</v>
      </c>
      <c r="Y489" s="9" t="e">
        <f>ROUND(#REF! / 1.2, 2)</f>
        <v>#REF!</v>
      </c>
      <c r="AD489" s="4" t="s">
        <v>1004</v>
      </c>
      <c r="AE489" s="4" t="s">
        <v>1005</v>
      </c>
      <c r="AF489" s="4" t="s">
        <v>267</v>
      </c>
    </row>
    <row r="490" spans="21:35" ht="15.6" x14ac:dyDescent="0.3">
      <c r="V490" s="9" t="e">
        <f>ROUND(ROUND(#REF!, 2)/1.2, 2)</f>
        <v>#REF!</v>
      </c>
      <c r="Y490" s="9" t="e">
        <f>ROUND(#REF! / 1.2, 2)</f>
        <v>#REF!</v>
      </c>
      <c r="AD490" s="4" t="s">
        <v>1006</v>
      </c>
      <c r="AE490" s="4" t="s">
        <v>1007</v>
      </c>
      <c r="AF490" s="4" t="s">
        <v>331</v>
      </c>
    </row>
    <row r="491" spans="21:35" ht="18" x14ac:dyDescent="0.3">
      <c r="U491" s="14" t="e">
        <f>#REF!+#REF!</f>
        <v>#REF!</v>
      </c>
      <c r="V491" s="9" t="e">
        <f>ROUND(#REF! / 1.2, 2)</f>
        <v>#REF!</v>
      </c>
      <c r="W491" s="9" t="e">
        <f>ROUND(#REF! / 1.2, 2)</f>
        <v>#REF!</v>
      </c>
      <c r="X491" s="9" t="e">
        <f>ROUND(#REF! / 1.2, 2)</f>
        <v>#REF!</v>
      </c>
      <c r="Y491" s="9" t="e">
        <f>ROUND(#REF! / 1.2, 2)</f>
        <v>#REF!</v>
      </c>
      <c r="Z491" s="9" t="e">
        <f>ROUND(#REF! / 1.2, 2)</f>
        <v>#REF!</v>
      </c>
      <c r="AA491" s="9" t="e">
        <f>Y491+Z491</f>
        <v>#REF!</v>
      </c>
      <c r="AD491" s="4">
        <v>183184765</v>
      </c>
      <c r="AE491" s="4">
        <v>10898886</v>
      </c>
      <c r="AG491" s="4" t="s">
        <v>720</v>
      </c>
      <c r="AH491" s="4" t="s">
        <v>1001</v>
      </c>
      <c r="AI491" s="4" t="s">
        <v>248</v>
      </c>
    </row>
    <row r="492" spans="21:35" ht="15.6" x14ac:dyDescent="0.3">
      <c r="V492" s="9" t="e">
        <f>ROUND(ROUND(#REF!, 2)/1.2, 2)</f>
        <v>#REF!</v>
      </c>
      <c r="Y492" s="9" t="e">
        <f>ROUND(#REF! / 1.2, 2)</f>
        <v>#REF!</v>
      </c>
      <c r="AD492" s="4" t="s">
        <v>1008</v>
      </c>
      <c r="AE492" s="4" t="s">
        <v>1009</v>
      </c>
      <c r="AF492" s="4" t="s">
        <v>729</v>
      </c>
    </row>
    <row r="493" spans="21:35" ht="15.6" x14ac:dyDescent="0.3">
      <c r="V493" s="9" t="e">
        <f>ROUND(ROUND(#REF!, 2)/1.2, 2)</f>
        <v>#REF!</v>
      </c>
      <c r="Y493" s="9" t="e">
        <f>ROUND(#REF! / 1.2, 2)</f>
        <v>#REF!</v>
      </c>
      <c r="AD493" s="4" t="s">
        <v>1010</v>
      </c>
      <c r="AE493" s="4" t="s">
        <v>1011</v>
      </c>
      <c r="AF493" s="4" t="s">
        <v>267</v>
      </c>
    </row>
    <row r="494" spans="21:35" ht="15.6" x14ac:dyDescent="0.3">
      <c r="V494" s="9" t="e">
        <f>ROUND(ROUND(#REF!, 2)/1.2, 2)</f>
        <v>#REF!</v>
      </c>
      <c r="Y494" s="9" t="e">
        <f>ROUND(#REF! / 1.2, 2)</f>
        <v>#REF!</v>
      </c>
      <c r="AD494" s="4" t="s">
        <v>1012</v>
      </c>
      <c r="AE494" s="4" t="s">
        <v>1013</v>
      </c>
      <c r="AF494" s="4" t="s">
        <v>724</v>
      </c>
    </row>
    <row r="495" spans="21:35" ht="18" x14ac:dyDescent="0.3">
      <c r="U495" s="14" t="e">
        <f>#REF!+#REF!</f>
        <v>#REF!</v>
      </c>
      <c r="V495" s="9" t="e">
        <f>ROUND(#REF! / 1.2, 2)</f>
        <v>#REF!</v>
      </c>
      <c r="W495" s="9" t="e">
        <f>ROUND(#REF! / 1.2, 2)</f>
        <v>#REF!</v>
      </c>
      <c r="X495" s="9" t="e">
        <f>ROUND(#REF! / 1.2, 2)</f>
        <v>#REF!</v>
      </c>
      <c r="Y495" s="9" t="e">
        <f>ROUND(#REF! / 1.2, 2)</f>
        <v>#REF!</v>
      </c>
      <c r="Z495" s="9" t="e">
        <f>ROUND(#REF! / 1.2, 2)</f>
        <v>#REF!</v>
      </c>
      <c r="AA495" s="9" t="e">
        <f>Y495+Z495</f>
        <v>#REF!</v>
      </c>
      <c r="AD495" s="4">
        <v>183184766</v>
      </c>
      <c r="AE495" s="4">
        <v>11022050</v>
      </c>
      <c r="AG495" s="4" t="s">
        <v>720</v>
      </c>
      <c r="AH495" s="4" t="s">
        <v>1001</v>
      </c>
      <c r="AI495" s="4" t="s">
        <v>248</v>
      </c>
    </row>
    <row r="496" spans="21:35" ht="15.6" x14ac:dyDescent="0.3">
      <c r="V496" s="9" t="e">
        <f>ROUND(ROUND(#REF!, 2)/1.2, 2)</f>
        <v>#REF!</v>
      </c>
      <c r="Y496" s="9" t="e">
        <f>ROUND(#REF! / 1.2, 2)</f>
        <v>#REF!</v>
      </c>
      <c r="AD496" s="4" t="s">
        <v>1014</v>
      </c>
      <c r="AE496" s="4" t="s">
        <v>1015</v>
      </c>
      <c r="AF496" s="4" t="s">
        <v>724</v>
      </c>
    </row>
    <row r="497" spans="21:35" ht="15.6" x14ac:dyDescent="0.3">
      <c r="V497" s="9" t="e">
        <f>ROUND(ROUND(#REF!, 2)/1.2, 2)</f>
        <v>#REF!</v>
      </c>
      <c r="Y497" s="9" t="e">
        <f>ROUND(#REF! / 1.2, 2)</f>
        <v>#REF!</v>
      </c>
      <c r="AD497" s="4" t="s">
        <v>1016</v>
      </c>
      <c r="AE497" s="4" t="s">
        <v>1017</v>
      </c>
      <c r="AF497" s="4" t="s">
        <v>267</v>
      </c>
    </row>
    <row r="498" spans="21:35" ht="15.6" x14ac:dyDescent="0.3">
      <c r="V498" s="9" t="e">
        <f>ROUND(ROUND(#REF!, 2)/1.2, 2)</f>
        <v>#REF!</v>
      </c>
      <c r="Y498" s="9" t="e">
        <f>ROUND(#REF! / 1.2, 2)</f>
        <v>#REF!</v>
      </c>
      <c r="AD498" s="4" t="s">
        <v>1018</v>
      </c>
      <c r="AE498" s="4" t="s">
        <v>1019</v>
      </c>
      <c r="AF498" s="4" t="s">
        <v>331</v>
      </c>
    </row>
    <row r="499" spans="21:35" ht="18" x14ac:dyDescent="0.3">
      <c r="U499" s="14" t="e">
        <f>#REF!+#REF!</f>
        <v>#REF!</v>
      </c>
      <c r="V499" s="9" t="e">
        <f>ROUND(#REF! / 1.2, 2)</f>
        <v>#REF!</v>
      </c>
      <c r="W499" s="9" t="e">
        <f>ROUND(#REF! / 1.2, 2)</f>
        <v>#REF!</v>
      </c>
      <c r="X499" s="9" t="e">
        <f>ROUND(#REF! / 1.2, 2)</f>
        <v>#REF!</v>
      </c>
      <c r="Y499" s="9" t="e">
        <f>ROUND(#REF! / 1.2, 2)</f>
        <v>#REF!</v>
      </c>
      <c r="Z499" s="9" t="e">
        <f>ROUND(#REF! / 1.2, 2)</f>
        <v>#REF!</v>
      </c>
      <c r="AA499" s="9" t="e">
        <f>Y499+Z499</f>
        <v>#REF!</v>
      </c>
      <c r="AD499" s="4">
        <v>183184510</v>
      </c>
      <c r="AE499" s="4">
        <v>10898885</v>
      </c>
      <c r="AG499" s="4" t="s">
        <v>730</v>
      </c>
      <c r="AH499" s="4" t="s">
        <v>1020</v>
      </c>
      <c r="AI499" s="4" t="s">
        <v>248</v>
      </c>
    </row>
    <row r="500" spans="21:35" ht="15.6" x14ac:dyDescent="0.3">
      <c r="V500" s="9" t="e">
        <f>ROUND(ROUND(#REF!, 2)/1.2, 2)</f>
        <v>#REF!</v>
      </c>
      <c r="Y500" s="9" t="e">
        <f>ROUND(#REF! / 1.2, 2)</f>
        <v>#REF!</v>
      </c>
      <c r="AD500" s="4" t="s">
        <v>1021</v>
      </c>
      <c r="AE500" s="4" t="s">
        <v>1022</v>
      </c>
      <c r="AF500" s="4" t="s">
        <v>734</v>
      </c>
    </row>
    <row r="501" spans="21:35" ht="18" x14ac:dyDescent="0.3">
      <c r="U501" s="14" t="e">
        <f>#REF!+#REF!</f>
        <v>#REF!</v>
      </c>
      <c r="V501" s="9" t="e">
        <f>ROUND(#REF! / 1.2, 2)</f>
        <v>#REF!</v>
      </c>
      <c r="W501" s="9" t="e">
        <f>ROUND(#REF! / 1.2, 2)</f>
        <v>#REF!</v>
      </c>
      <c r="X501" s="9" t="e">
        <f>ROUND(#REF! / 1.2, 2)</f>
        <v>#REF!</v>
      </c>
      <c r="Y501" s="9" t="e">
        <f>ROUND(#REF! / 1.2, 2)</f>
        <v>#REF!</v>
      </c>
      <c r="Z501" s="9" t="e">
        <f>ROUND(#REF! / 1.2, 2)</f>
        <v>#REF!</v>
      </c>
      <c r="AA501" s="9" t="e">
        <f>Y501+Z501</f>
        <v>#REF!</v>
      </c>
      <c r="AD501" s="4">
        <v>183184767</v>
      </c>
      <c r="AE501" s="4">
        <v>11022047</v>
      </c>
      <c r="AG501" s="4" t="s">
        <v>730</v>
      </c>
      <c r="AH501" s="4" t="s">
        <v>1020</v>
      </c>
      <c r="AI501" s="4" t="s">
        <v>248</v>
      </c>
    </row>
    <row r="502" spans="21:35" ht="15.6" x14ac:dyDescent="0.3">
      <c r="V502" s="9" t="e">
        <f>ROUND(ROUND(#REF!, 2)/1.2, 2)</f>
        <v>#REF!</v>
      </c>
      <c r="Y502" s="9" t="e">
        <f>ROUND(#REF! / 1.2, 2)</f>
        <v>#REF!</v>
      </c>
      <c r="AD502" s="4" t="s">
        <v>1023</v>
      </c>
      <c r="AE502" s="4" t="s">
        <v>1024</v>
      </c>
      <c r="AF502" s="4" t="s">
        <v>734</v>
      </c>
    </row>
    <row r="503" spans="21:35" ht="18" x14ac:dyDescent="0.3">
      <c r="U503" s="14" t="e">
        <f>#REF!+#REF!</f>
        <v>#REF!</v>
      </c>
      <c r="V503" s="9" t="e">
        <f>ROUND(#REF! / 1.2, 2)</f>
        <v>#REF!</v>
      </c>
      <c r="W503" s="9" t="e">
        <f>ROUND(#REF! / 1.2, 2)</f>
        <v>#REF!</v>
      </c>
      <c r="X503" s="9" t="e">
        <f>ROUND(#REF! / 1.2, 2)</f>
        <v>#REF!</v>
      </c>
      <c r="Y503" s="9" t="e">
        <f>ROUND(#REF! / 1.2, 2)</f>
        <v>#REF!</v>
      </c>
      <c r="Z503" s="9" t="e">
        <f>ROUND(#REF! / 1.2, 2)</f>
        <v>#REF!</v>
      </c>
      <c r="AA503" s="9" t="e">
        <f>Y503+Z503</f>
        <v>#REF!</v>
      </c>
      <c r="AD503" s="4">
        <v>183184512</v>
      </c>
      <c r="AE503" s="4">
        <v>10898465</v>
      </c>
      <c r="AG503" s="4" t="s">
        <v>839</v>
      </c>
      <c r="AH503" s="4" t="s">
        <v>1025</v>
      </c>
      <c r="AI503" s="4" t="s">
        <v>248</v>
      </c>
    </row>
    <row r="504" spans="21:35" ht="15.6" x14ac:dyDescent="0.3">
      <c r="V504" s="9" t="e">
        <f>ROUND(ROUND(#REF!, 2)/1.2, 2)</f>
        <v>#REF!</v>
      </c>
      <c r="Y504" s="9" t="e">
        <f>ROUND(#REF! / 1.2, 2)</f>
        <v>#REF!</v>
      </c>
      <c r="AD504" s="4" t="s">
        <v>1026</v>
      </c>
      <c r="AE504" s="4" t="s">
        <v>1027</v>
      </c>
      <c r="AF504" s="4" t="s">
        <v>273</v>
      </c>
    </row>
    <row r="505" spans="21:35" ht="15.6" x14ac:dyDescent="0.3">
      <c r="V505" s="9" t="e">
        <f>ROUND(ROUND(#REF!, 2)/1.2, 2)</f>
        <v>#REF!</v>
      </c>
      <c r="Y505" s="9" t="e">
        <f>ROUND(#REF! / 1.2, 2)</f>
        <v>#REF!</v>
      </c>
      <c r="AD505" s="4" t="s">
        <v>1028</v>
      </c>
      <c r="AE505" s="4" t="s">
        <v>1029</v>
      </c>
      <c r="AF505" s="4" t="s">
        <v>276</v>
      </c>
    </row>
    <row r="506" spans="21:35" ht="15.6" x14ac:dyDescent="0.3">
      <c r="V506" s="9" t="e">
        <f>ROUND(ROUND(#REF!, 2)/1.2, 2)</f>
        <v>#REF!</v>
      </c>
      <c r="Y506" s="9" t="e">
        <f>ROUND(#REF! / 1.2, 2)</f>
        <v>#REF!</v>
      </c>
      <c r="AD506" s="4" t="s">
        <v>1030</v>
      </c>
      <c r="AE506" s="4" t="s">
        <v>1031</v>
      </c>
      <c r="AF506" s="4" t="s">
        <v>264</v>
      </c>
    </row>
    <row r="507" spans="21:35" ht="15.6" x14ac:dyDescent="0.3">
      <c r="V507" s="9" t="e">
        <f>ROUND(ROUND(#REF!, 2)/1.2, 2)</f>
        <v>#REF!</v>
      </c>
      <c r="Y507" s="9" t="e">
        <f>ROUND(#REF! / 1.2, 2)</f>
        <v>#REF!</v>
      </c>
      <c r="AD507" s="4" t="s">
        <v>1032</v>
      </c>
      <c r="AE507" s="4" t="s">
        <v>1033</v>
      </c>
      <c r="AF507" s="4" t="s">
        <v>267</v>
      </c>
    </row>
    <row r="508" spans="21:35" ht="15.6" x14ac:dyDescent="0.3">
      <c r="V508" s="9" t="e">
        <f>ROUND(ROUND(#REF!, 2)/1.2, 2)</f>
        <v>#REF!</v>
      </c>
      <c r="Y508" s="9" t="e">
        <f>ROUND(#REF! / 1.2, 2)</f>
        <v>#REF!</v>
      </c>
      <c r="AD508" s="4" t="s">
        <v>1034</v>
      </c>
      <c r="AE508" s="4" t="s">
        <v>1035</v>
      </c>
      <c r="AF508" s="4" t="s">
        <v>270</v>
      </c>
    </row>
    <row r="509" spans="21:35" ht="18" x14ac:dyDescent="0.3">
      <c r="U509" s="14" t="e">
        <f>#REF!+#REF!</f>
        <v>#REF!</v>
      </c>
      <c r="V509" s="9" t="e">
        <f>ROUND(#REF! / 1.2, 2)</f>
        <v>#REF!</v>
      </c>
      <c r="W509" s="9" t="e">
        <f>ROUND(#REF! / 1.2, 2)</f>
        <v>#REF!</v>
      </c>
      <c r="X509" s="9" t="e">
        <f>ROUND(#REF! / 1.2, 2)</f>
        <v>#REF!</v>
      </c>
      <c r="Y509" s="9" t="e">
        <f>ROUND(#REF! / 1.2, 2)</f>
        <v>#REF!</v>
      </c>
      <c r="Z509" s="9" t="e">
        <f>ROUND(#REF! / 1.2, 2)</f>
        <v>#REF!</v>
      </c>
      <c r="AA509" s="9" t="e">
        <f>Y509+Z509</f>
        <v>#REF!</v>
      </c>
      <c r="AD509" s="4">
        <v>183184768</v>
      </c>
      <c r="AE509" s="4">
        <v>11022051</v>
      </c>
      <c r="AG509" s="4" t="s">
        <v>839</v>
      </c>
      <c r="AH509" s="4" t="s">
        <v>1025</v>
      </c>
      <c r="AI509" s="4" t="s">
        <v>248</v>
      </c>
    </row>
    <row r="510" spans="21:35" ht="15.6" x14ac:dyDescent="0.3">
      <c r="V510" s="9" t="e">
        <f>ROUND(ROUND(#REF!, 2)/1.2, 2)</f>
        <v>#REF!</v>
      </c>
      <c r="Y510" s="9" t="e">
        <f>ROUND(#REF! / 1.2, 2)</f>
        <v>#REF!</v>
      </c>
      <c r="AD510" s="4" t="s">
        <v>1036</v>
      </c>
      <c r="AE510" s="4" t="s">
        <v>1037</v>
      </c>
      <c r="AF510" s="4" t="s">
        <v>267</v>
      </c>
    </row>
    <row r="511" spans="21:35" ht="15.6" x14ac:dyDescent="0.3">
      <c r="V511" s="9" t="e">
        <f>ROUND(ROUND(#REF!, 2)/1.2, 2)</f>
        <v>#REF!</v>
      </c>
      <c r="Y511" s="9" t="e">
        <f>ROUND(#REF! / 1.2, 2)</f>
        <v>#REF!</v>
      </c>
      <c r="AD511" s="4" t="s">
        <v>1038</v>
      </c>
      <c r="AE511" s="4" t="s">
        <v>1039</v>
      </c>
      <c r="AF511" s="4" t="s">
        <v>264</v>
      </c>
    </row>
    <row r="512" spans="21:35" ht="15.6" x14ac:dyDescent="0.3">
      <c r="V512" s="9" t="e">
        <f>ROUND(ROUND(#REF!, 2)/1.2, 2)</f>
        <v>#REF!</v>
      </c>
      <c r="Y512" s="9" t="e">
        <f>ROUND(#REF! / 1.2, 2)</f>
        <v>#REF!</v>
      </c>
      <c r="AD512" s="4" t="s">
        <v>1040</v>
      </c>
      <c r="AE512" s="4" t="s">
        <v>1041</v>
      </c>
      <c r="AF512" s="4" t="s">
        <v>276</v>
      </c>
    </row>
    <row r="513" spans="21:35" ht="15.6" x14ac:dyDescent="0.3">
      <c r="V513" s="9" t="e">
        <f>ROUND(ROUND(#REF!, 2)/1.2, 2)</f>
        <v>#REF!</v>
      </c>
      <c r="Y513" s="9" t="e">
        <f>ROUND(#REF! / 1.2, 2)</f>
        <v>#REF!</v>
      </c>
      <c r="AD513" s="4" t="s">
        <v>1042</v>
      </c>
      <c r="AE513" s="4" t="s">
        <v>1043</v>
      </c>
      <c r="AF513" s="4" t="s">
        <v>273</v>
      </c>
    </row>
    <row r="514" spans="21:35" ht="17.100000000000001" customHeight="1" x14ac:dyDescent="0.3">
      <c r="U514" s="6" t="e">
        <f>SUM(U515,U518)</f>
        <v>#REF!</v>
      </c>
      <c r="Y514" s="9" t="e">
        <f>SUM(Y515,Y518)</f>
        <v>#REF!</v>
      </c>
      <c r="Z514" s="9" t="e">
        <f>SUM(Z515,Z518)</f>
        <v>#REF!</v>
      </c>
      <c r="AA514" s="9" t="e">
        <f>SUM(AA515,AA518)</f>
        <v>#REF!</v>
      </c>
      <c r="AD514" s="4">
        <v>183184513</v>
      </c>
      <c r="AE514" s="4">
        <v>10898876</v>
      </c>
    </row>
    <row r="515" spans="21:35" ht="18" x14ac:dyDescent="0.3">
      <c r="U515" s="14" t="e">
        <f>#REF!+#REF!</f>
        <v>#REF!</v>
      </c>
      <c r="V515" s="9" t="e">
        <f>ROUND(#REF! / 1.2, 2)</f>
        <v>#REF!</v>
      </c>
      <c r="W515" s="9" t="e">
        <f>ROUND(#REF! / 1.2, 2)</f>
        <v>#REF!</v>
      </c>
      <c r="X515" s="9" t="e">
        <f>ROUND(#REF! / 1.2, 2)</f>
        <v>#REF!</v>
      </c>
      <c r="Y515" s="9" t="e">
        <f>ROUND(#REF! / 1.2, 2)</f>
        <v>#REF!</v>
      </c>
      <c r="Z515" s="9" t="e">
        <f>ROUND(#REF! / 1.2, 2)</f>
        <v>#REF!</v>
      </c>
      <c r="AA515" s="9" t="e">
        <f>Y515+Z515</f>
        <v>#REF!</v>
      </c>
      <c r="AD515" s="4">
        <v>183184515</v>
      </c>
      <c r="AE515" s="4">
        <v>10898887</v>
      </c>
      <c r="AG515" s="4" t="s">
        <v>764</v>
      </c>
      <c r="AH515" s="4" t="s">
        <v>1044</v>
      </c>
      <c r="AI515" s="4" t="s">
        <v>248</v>
      </c>
    </row>
    <row r="516" spans="21:35" ht="15.6" x14ac:dyDescent="0.3">
      <c r="V516" s="9" t="e">
        <f>ROUND(ROUND(#REF!, 2)/1.2, 2)</f>
        <v>#REF!</v>
      </c>
      <c r="Y516" s="9" t="e">
        <f>ROUND(#REF! / 1.2, 2)</f>
        <v>#REF!</v>
      </c>
      <c r="AD516" s="4" t="s">
        <v>1045</v>
      </c>
      <c r="AE516" s="4" t="s">
        <v>1046</v>
      </c>
      <c r="AF516" s="4" t="s">
        <v>768</v>
      </c>
    </row>
    <row r="517" spans="21:35" ht="15.6" x14ac:dyDescent="0.3">
      <c r="V517" s="9" t="e">
        <f>ROUND(ROUND(#REF!, 2)/1.2, 2)</f>
        <v>#REF!</v>
      </c>
      <c r="Y517" s="9" t="e">
        <f>ROUND(#REF! / 1.2, 2)</f>
        <v>#REF!</v>
      </c>
      <c r="AD517" s="4" t="s">
        <v>1047</v>
      </c>
      <c r="AE517" s="4" t="s">
        <v>1048</v>
      </c>
      <c r="AF517" s="4" t="s">
        <v>486</v>
      </c>
    </row>
    <row r="518" spans="21:35" ht="18" x14ac:dyDescent="0.3">
      <c r="U518" s="14" t="e">
        <f>#REF!+#REF!</f>
        <v>#REF!</v>
      </c>
      <c r="V518" s="9" t="e">
        <f>ROUND(#REF! / 1.2, 2)</f>
        <v>#REF!</v>
      </c>
      <c r="W518" s="9" t="e">
        <f>ROUND(#REF! / 1.2, 2)</f>
        <v>#REF!</v>
      </c>
      <c r="X518" s="9" t="e">
        <f>ROUND(#REF! / 1.2, 2)</f>
        <v>#REF!</v>
      </c>
      <c r="Y518" s="9" t="e">
        <f>ROUND(#REF! / 1.2, 2)</f>
        <v>#REF!</v>
      </c>
      <c r="Z518" s="9" t="e">
        <f>ROUND(#REF! / 1.2, 2)</f>
        <v>#REF!</v>
      </c>
      <c r="AA518" s="9" t="e">
        <f>Y518+Z518</f>
        <v>#REF!</v>
      </c>
      <c r="AD518" s="4">
        <v>183184769</v>
      </c>
      <c r="AE518" s="4">
        <v>11022032</v>
      </c>
      <c r="AG518" s="4" t="s">
        <v>764</v>
      </c>
      <c r="AH518" s="4" t="s">
        <v>1044</v>
      </c>
      <c r="AI518" s="4" t="s">
        <v>248</v>
      </c>
    </row>
    <row r="519" spans="21:35" ht="15.6" x14ac:dyDescent="0.3">
      <c r="V519" s="9" t="e">
        <f>ROUND(ROUND(#REF!, 2)/1.2, 2)</f>
        <v>#REF!</v>
      </c>
      <c r="Y519" s="9" t="e">
        <f>ROUND(#REF! / 1.2, 2)</f>
        <v>#REF!</v>
      </c>
      <c r="AD519" s="4" t="s">
        <v>1049</v>
      </c>
      <c r="AE519" s="4" t="s">
        <v>1050</v>
      </c>
      <c r="AF519" s="4" t="s">
        <v>486</v>
      </c>
    </row>
    <row r="520" spans="21:35" ht="15.6" x14ac:dyDescent="0.3">
      <c r="V520" s="9" t="e">
        <f>ROUND(ROUND(#REF!, 2)/1.2, 2)</f>
        <v>#REF!</v>
      </c>
      <c r="Y520" s="9" t="e">
        <f>ROUND(#REF! / 1.2, 2)</f>
        <v>#REF!</v>
      </c>
      <c r="AD520" s="4" t="s">
        <v>1051</v>
      </c>
      <c r="AE520" s="4" t="s">
        <v>1052</v>
      </c>
      <c r="AF520" s="4" t="s">
        <v>768</v>
      </c>
    </row>
    <row r="521" spans="21:35" ht="17.100000000000001" customHeight="1" x14ac:dyDescent="0.3">
      <c r="U521" s="6" t="e">
        <f>SUM(U522,U554)</f>
        <v>#REF!</v>
      </c>
      <c r="Y521" s="9" t="e">
        <f>SUM(Y522,Y554)</f>
        <v>#REF!</v>
      </c>
      <c r="Z521" s="9" t="e">
        <f>SUM(Z522,Z554)</f>
        <v>#REF!</v>
      </c>
      <c r="AA521" s="9" t="e">
        <f>SUM(AA522,AA554)</f>
        <v>#REF!</v>
      </c>
      <c r="AD521" s="4">
        <v>183184516</v>
      </c>
      <c r="AE521" s="4">
        <v>10897963</v>
      </c>
    </row>
    <row r="522" spans="21:35" ht="17.100000000000001" customHeight="1" x14ac:dyDescent="0.3">
      <c r="U522" s="6" t="e">
        <f>SUM(U523,U527,U531,U535,U539,U542,U545,U550)</f>
        <v>#REF!</v>
      </c>
      <c r="Y522" s="9" t="e">
        <f>SUM(Y523,Y527,Y531,Y535,Y539,Y542,Y545,Y550)</f>
        <v>#REF!</v>
      </c>
      <c r="Z522" s="9" t="e">
        <f>SUM(Z523,Z527,Z531,Z535,Z539,Z542,Z545,Z550)</f>
        <v>#REF!</v>
      </c>
      <c r="AA522" s="9" t="e">
        <f>SUM(AA523,AA527,AA531,AA535,AA539,AA542,AA545,AA550)</f>
        <v>#REF!</v>
      </c>
      <c r="AD522" s="4">
        <v>183184517</v>
      </c>
      <c r="AE522" s="4">
        <v>10897971</v>
      </c>
    </row>
    <row r="523" spans="21:35" ht="18" x14ac:dyDescent="0.3">
      <c r="U523" s="14" t="e">
        <f>#REF!+#REF!</f>
        <v>#REF!</v>
      </c>
      <c r="V523" s="9" t="e">
        <f>ROUND(#REF! / 1.2, 2)</f>
        <v>#REF!</v>
      </c>
      <c r="W523" s="9" t="e">
        <f>ROUND(#REF! / 1.2, 2)</f>
        <v>#REF!</v>
      </c>
      <c r="X523" s="9" t="e">
        <f>ROUND(#REF! / 1.2, 2)</f>
        <v>#REF!</v>
      </c>
      <c r="Y523" s="9" t="e">
        <f>ROUND(#REF! / 1.2, 2)</f>
        <v>#REF!</v>
      </c>
      <c r="Z523" s="9" t="e">
        <f>ROUND(#REF! / 1.2, 2)</f>
        <v>#REF!</v>
      </c>
      <c r="AA523" s="9" t="e">
        <f>Y523+Z523</f>
        <v>#REF!</v>
      </c>
      <c r="AD523" s="4">
        <v>183184519</v>
      </c>
      <c r="AE523" s="4">
        <v>10897975</v>
      </c>
      <c r="AG523" s="4" t="s">
        <v>407</v>
      </c>
      <c r="AH523" s="4" t="s">
        <v>1053</v>
      </c>
      <c r="AI523" s="4" t="s">
        <v>248</v>
      </c>
    </row>
    <row r="524" spans="21:35" ht="15.6" x14ac:dyDescent="0.3">
      <c r="V524" s="9" t="e">
        <f>ROUND(ROUND(#REF!, 2)/1.2, 2)</f>
        <v>#REF!</v>
      </c>
      <c r="Y524" s="9" t="e">
        <f>ROUND(#REF! / 1.2, 2)</f>
        <v>#REF!</v>
      </c>
      <c r="AD524" s="4" t="s">
        <v>1054</v>
      </c>
      <c r="AE524" s="4" t="s">
        <v>1055</v>
      </c>
      <c r="AF524" s="4" t="s">
        <v>411</v>
      </c>
    </row>
    <row r="525" spans="21:35" ht="15.6" x14ac:dyDescent="0.3">
      <c r="V525" s="9" t="e">
        <f>ROUND(ROUND(#REF!, 2)/1.2, 2)</f>
        <v>#REF!</v>
      </c>
      <c r="Y525" s="9" t="e">
        <f>ROUND(#REF! / 1.2, 2)</f>
        <v>#REF!</v>
      </c>
      <c r="AD525" s="4" t="s">
        <v>1056</v>
      </c>
      <c r="AE525" s="4" t="s">
        <v>1057</v>
      </c>
      <c r="AF525" s="4" t="s">
        <v>414</v>
      </c>
    </row>
    <row r="526" spans="21:35" ht="15.6" x14ac:dyDescent="0.3">
      <c r="V526" s="9" t="e">
        <f>ROUND(ROUND(#REF!, 2)/1.2, 2)</f>
        <v>#REF!</v>
      </c>
      <c r="Y526" s="9" t="e">
        <f>ROUND(#REF! / 1.2, 2)</f>
        <v>#REF!</v>
      </c>
      <c r="AD526" s="4" t="s">
        <v>1058</v>
      </c>
      <c r="AE526" s="4" t="s">
        <v>1059</v>
      </c>
      <c r="AF526" s="4" t="s">
        <v>406</v>
      </c>
    </row>
    <row r="527" spans="21:35" ht="18" x14ac:dyDescent="0.3">
      <c r="U527" s="14" t="e">
        <f>#REF!+#REF!</f>
        <v>#REF!</v>
      </c>
      <c r="V527" s="9" t="e">
        <f>ROUND(#REF! / 1.2, 2)</f>
        <v>#REF!</v>
      </c>
      <c r="W527" s="9" t="e">
        <f>ROUND(#REF! / 1.2, 2)</f>
        <v>#REF!</v>
      </c>
      <c r="X527" s="9" t="e">
        <f>ROUND(#REF! / 1.2, 2)</f>
        <v>#REF!</v>
      </c>
      <c r="Y527" s="9" t="e">
        <f>ROUND(#REF! / 1.2, 2)</f>
        <v>#REF!</v>
      </c>
      <c r="Z527" s="9" t="e">
        <f>ROUND(#REF! / 1.2, 2)</f>
        <v>#REF!</v>
      </c>
      <c r="AA527" s="9" t="e">
        <f>Y527+Z527</f>
        <v>#REF!</v>
      </c>
      <c r="AD527" s="4">
        <v>183184770</v>
      </c>
      <c r="AE527" s="4">
        <v>11020984</v>
      </c>
      <c r="AG527" s="4" t="s">
        <v>407</v>
      </c>
      <c r="AH527" s="4" t="s">
        <v>1053</v>
      </c>
      <c r="AI527" s="4" t="s">
        <v>248</v>
      </c>
    </row>
    <row r="528" spans="21:35" ht="15.6" x14ac:dyDescent="0.3">
      <c r="V528" s="9" t="e">
        <f>ROUND(ROUND(#REF!, 2)/1.2, 2)</f>
        <v>#REF!</v>
      </c>
      <c r="Y528" s="9" t="e">
        <f>ROUND(#REF! / 1.2, 2)</f>
        <v>#REF!</v>
      </c>
      <c r="AD528" s="4" t="s">
        <v>1060</v>
      </c>
      <c r="AE528" s="4" t="s">
        <v>1061</v>
      </c>
      <c r="AF528" s="4" t="s">
        <v>406</v>
      </c>
    </row>
    <row r="529" spans="21:35" ht="15.6" x14ac:dyDescent="0.3">
      <c r="V529" s="9" t="e">
        <f>ROUND(ROUND(#REF!, 2)/1.2, 2)</f>
        <v>#REF!</v>
      </c>
      <c r="Y529" s="9" t="e">
        <f>ROUND(#REF! / 1.2, 2)</f>
        <v>#REF!</v>
      </c>
      <c r="AD529" s="4" t="s">
        <v>1062</v>
      </c>
      <c r="AE529" s="4" t="s">
        <v>1063</v>
      </c>
      <c r="AF529" s="4" t="s">
        <v>414</v>
      </c>
    </row>
    <row r="530" spans="21:35" ht="15.6" x14ac:dyDescent="0.3">
      <c r="V530" s="9" t="e">
        <f>ROUND(ROUND(#REF!, 2)/1.2, 2)</f>
        <v>#REF!</v>
      </c>
      <c r="Y530" s="9" t="e">
        <f>ROUND(#REF! / 1.2, 2)</f>
        <v>#REF!</v>
      </c>
      <c r="AD530" s="4" t="s">
        <v>1064</v>
      </c>
      <c r="AE530" s="4" t="s">
        <v>1065</v>
      </c>
      <c r="AF530" s="4" t="s">
        <v>403</v>
      </c>
    </row>
    <row r="531" spans="21:35" ht="18" x14ac:dyDescent="0.3">
      <c r="U531" s="14" t="e">
        <f>#REF!+#REF!</f>
        <v>#REF!</v>
      </c>
      <c r="V531" s="9" t="e">
        <f>ROUND(#REF! / 1.2, 2)</f>
        <v>#REF!</v>
      </c>
      <c r="W531" s="9" t="e">
        <f>ROUND(#REF! / 1.2, 2)</f>
        <v>#REF!</v>
      </c>
      <c r="X531" s="9" t="e">
        <f>ROUND(#REF! / 1.2, 2)</f>
        <v>#REF!</v>
      </c>
      <c r="Y531" s="9" t="e">
        <f>ROUND(#REF! / 1.2, 2)</f>
        <v>#REF!</v>
      </c>
      <c r="Z531" s="9" t="e">
        <f>ROUND(#REF! / 1.2, 2)</f>
        <v>#REF!</v>
      </c>
      <c r="AA531" s="9" t="e">
        <f>Y531+Z531</f>
        <v>#REF!</v>
      </c>
      <c r="AD531" s="4">
        <v>183184521</v>
      </c>
      <c r="AE531" s="4">
        <v>10897970</v>
      </c>
      <c r="AG531" s="4" t="s">
        <v>433</v>
      </c>
      <c r="AH531" s="4" t="s">
        <v>1066</v>
      </c>
      <c r="AI531" s="4" t="s">
        <v>248</v>
      </c>
    </row>
    <row r="532" spans="21:35" ht="15.6" x14ac:dyDescent="0.3">
      <c r="V532" s="9" t="e">
        <f>ROUND(ROUND(#REF!, 2)/1.2, 2)</f>
        <v>#REF!</v>
      </c>
      <c r="Y532" s="9" t="e">
        <f>ROUND(#REF! / 1.2, 2)</f>
        <v>#REF!</v>
      </c>
      <c r="AD532" s="4" t="s">
        <v>1067</v>
      </c>
      <c r="AE532" s="4" t="s">
        <v>1068</v>
      </c>
      <c r="AF532" s="4" t="s">
        <v>437</v>
      </c>
    </row>
    <row r="533" spans="21:35" ht="15.6" x14ac:dyDescent="0.3">
      <c r="V533" s="9" t="e">
        <f>ROUND(ROUND(#REF!, 2)/1.2, 2)</f>
        <v>#REF!</v>
      </c>
      <c r="Y533" s="9" t="e">
        <f>ROUND(#REF! / 1.2, 2)</f>
        <v>#REF!</v>
      </c>
      <c r="AD533" s="4" t="s">
        <v>1069</v>
      </c>
      <c r="AE533" s="4" t="s">
        <v>1070</v>
      </c>
      <c r="AF533" s="4" t="s">
        <v>440</v>
      </c>
    </row>
    <row r="534" spans="21:35" ht="15.6" x14ac:dyDescent="0.3">
      <c r="V534" s="9" t="e">
        <f>ROUND(ROUND(#REF!, 2)/1.2, 2)</f>
        <v>#REF!</v>
      </c>
      <c r="Y534" s="9" t="e">
        <f>ROUND(#REF! / 1.2, 2)</f>
        <v>#REF!</v>
      </c>
      <c r="AD534" s="4" t="s">
        <v>1071</v>
      </c>
      <c r="AE534" s="4" t="s">
        <v>1072</v>
      </c>
      <c r="AF534" s="4" t="s">
        <v>414</v>
      </c>
    </row>
    <row r="535" spans="21:35" ht="18" x14ac:dyDescent="0.3">
      <c r="U535" s="14" t="e">
        <f>#REF!+#REF!</f>
        <v>#REF!</v>
      </c>
      <c r="V535" s="9" t="e">
        <f>ROUND(#REF! / 1.2, 2)</f>
        <v>#REF!</v>
      </c>
      <c r="W535" s="9" t="e">
        <f>ROUND(#REF! / 1.2, 2)</f>
        <v>#REF!</v>
      </c>
      <c r="X535" s="9" t="e">
        <f>ROUND(#REF! / 1.2, 2)</f>
        <v>#REF!</v>
      </c>
      <c r="Y535" s="9" t="e">
        <f>ROUND(#REF! / 1.2, 2)</f>
        <v>#REF!</v>
      </c>
      <c r="Z535" s="9" t="e">
        <f>ROUND(#REF! / 1.2, 2)</f>
        <v>#REF!</v>
      </c>
      <c r="AA535" s="9" t="e">
        <f>Y535+Z535</f>
        <v>#REF!</v>
      </c>
      <c r="AD535" s="4">
        <v>183184771</v>
      </c>
      <c r="AE535" s="4">
        <v>11021303</v>
      </c>
      <c r="AG535" s="4" t="s">
        <v>433</v>
      </c>
      <c r="AH535" s="4" t="s">
        <v>1066</v>
      </c>
      <c r="AI535" s="4" t="s">
        <v>248</v>
      </c>
    </row>
    <row r="536" spans="21:35" ht="15.6" x14ac:dyDescent="0.3">
      <c r="V536" s="9" t="e">
        <f>ROUND(ROUND(#REF!, 2)/1.2, 2)</f>
        <v>#REF!</v>
      </c>
      <c r="Y536" s="9" t="e">
        <f>ROUND(#REF! / 1.2, 2)</f>
        <v>#REF!</v>
      </c>
      <c r="AD536" s="4" t="s">
        <v>1073</v>
      </c>
      <c r="AE536" s="4" t="s">
        <v>1074</v>
      </c>
      <c r="AF536" s="4" t="s">
        <v>414</v>
      </c>
    </row>
    <row r="537" spans="21:35" ht="15.6" x14ac:dyDescent="0.3">
      <c r="V537" s="9" t="e">
        <f>ROUND(ROUND(#REF!, 2)/1.2, 2)</f>
        <v>#REF!</v>
      </c>
      <c r="Y537" s="9" t="e">
        <f>ROUND(#REF! / 1.2, 2)</f>
        <v>#REF!</v>
      </c>
      <c r="AD537" s="4" t="s">
        <v>1075</v>
      </c>
      <c r="AE537" s="4" t="s">
        <v>1076</v>
      </c>
      <c r="AF537" s="4" t="s">
        <v>440</v>
      </c>
    </row>
    <row r="538" spans="21:35" ht="15.6" x14ac:dyDescent="0.3">
      <c r="V538" s="9" t="e">
        <f>ROUND(ROUND(#REF!, 2)/1.2, 2)</f>
        <v>#REF!</v>
      </c>
      <c r="Y538" s="9" t="e">
        <f>ROUND(#REF! / 1.2, 2)</f>
        <v>#REF!</v>
      </c>
      <c r="AD538" s="4" t="s">
        <v>1077</v>
      </c>
      <c r="AE538" s="4" t="s">
        <v>1078</v>
      </c>
      <c r="AF538" s="4" t="s">
        <v>437</v>
      </c>
    </row>
    <row r="539" spans="21:35" ht="18" x14ac:dyDescent="0.3">
      <c r="U539" s="14" t="e">
        <f>#REF!+#REF!</f>
        <v>#REF!</v>
      </c>
      <c r="V539" s="9" t="e">
        <f>ROUND(#REF! / 1.2, 2)</f>
        <v>#REF!</v>
      </c>
      <c r="W539" s="9" t="e">
        <f>ROUND(#REF! / 1.2, 2)</f>
        <v>#REF!</v>
      </c>
      <c r="X539" s="9" t="e">
        <f>ROUND(#REF! / 1.2, 2)</f>
        <v>#REF!</v>
      </c>
      <c r="Y539" s="9" t="e">
        <f>ROUND(#REF! / 1.2, 2)</f>
        <v>#REF!</v>
      </c>
      <c r="Z539" s="9" t="e">
        <f>ROUND(#REF! / 1.2, 2)</f>
        <v>#REF!</v>
      </c>
      <c r="AA539" s="9" t="e">
        <f>Y539+Z539</f>
        <v>#REF!</v>
      </c>
      <c r="AD539" s="4">
        <v>183184523</v>
      </c>
      <c r="AE539" s="4">
        <v>10898177</v>
      </c>
      <c r="AG539" s="4" t="s">
        <v>441</v>
      </c>
      <c r="AH539" s="4" t="s">
        <v>1079</v>
      </c>
      <c r="AI539" s="4" t="s">
        <v>248</v>
      </c>
    </row>
    <row r="540" spans="21:35" ht="15.6" x14ac:dyDescent="0.3">
      <c r="V540" s="9" t="e">
        <f>ROUND(ROUND(#REF!, 2)/1.2, 2)</f>
        <v>#REF!</v>
      </c>
      <c r="Y540" s="9" t="e">
        <f>ROUND(#REF! / 1.2, 2)</f>
        <v>#REF!</v>
      </c>
      <c r="AD540" s="4" t="s">
        <v>1080</v>
      </c>
      <c r="AE540" s="4" t="s">
        <v>1081</v>
      </c>
      <c r="AF540" s="4" t="s">
        <v>606</v>
      </c>
    </row>
    <row r="541" spans="21:35" ht="15.6" x14ac:dyDescent="0.3">
      <c r="V541" s="9" t="e">
        <f>ROUND(ROUND(#REF!, 2)/1.2, 2)</f>
        <v>#REF!</v>
      </c>
      <c r="Y541" s="9" t="e">
        <f>ROUND(#REF! / 1.2, 2)</f>
        <v>#REF!</v>
      </c>
      <c r="AD541" s="4" t="s">
        <v>1082</v>
      </c>
      <c r="AE541" s="4" t="s">
        <v>1083</v>
      </c>
      <c r="AF541" s="4" t="s">
        <v>365</v>
      </c>
    </row>
    <row r="542" spans="21:35" ht="18" x14ac:dyDescent="0.3">
      <c r="U542" s="14" t="e">
        <f>#REF!+#REF!</f>
        <v>#REF!</v>
      </c>
      <c r="V542" s="9" t="e">
        <f>ROUND(#REF! / 1.2, 2)</f>
        <v>#REF!</v>
      </c>
      <c r="W542" s="9" t="e">
        <f>ROUND(#REF! / 1.2, 2)</f>
        <v>#REF!</v>
      </c>
      <c r="X542" s="9" t="e">
        <f>ROUND(#REF! / 1.2, 2)</f>
        <v>#REF!</v>
      </c>
      <c r="Y542" s="9" t="e">
        <f>ROUND(#REF! / 1.2, 2)</f>
        <v>#REF!</v>
      </c>
      <c r="Z542" s="9" t="e">
        <f>ROUND(#REF! / 1.2, 2)</f>
        <v>#REF!</v>
      </c>
      <c r="AA542" s="9" t="e">
        <f>Y542+Z542</f>
        <v>#REF!</v>
      </c>
      <c r="AD542" s="4">
        <v>183184772</v>
      </c>
      <c r="AE542" s="4">
        <v>11021302</v>
      </c>
      <c r="AG542" s="4" t="s">
        <v>441</v>
      </c>
      <c r="AH542" s="4" t="s">
        <v>1079</v>
      </c>
      <c r="AI542" s="4" t="s">
        <v>248</v>
      </c>
    </row>
    <row r="543" spans="21:35" ht="15.6" x14ac:dyDescent="0.3">
      <c r="V543" s="9" t="e">
        <f>ROUND(ROUND(#REF!, 2)/1.2, 2)</f>
        <v>#REF!</v>
      </c>
      <c r="Y543" s="9" t="e">
        <f>ROUND(#REF! / 1.2, 2)</f>
        <v>#REF!</v>
      </c>
      <c r="AD543" s="4" t="s">
        <v>1084</v>
      </c>
      <c r="AE543" s="4" t="s">
        <v>1085</v>
      </c>
      <c r="AF543" s="4" t="s">
        <v>365</v>
      </c>
    </row>
    <row r="544" spans="21:35" ht="15.6" x14ac:dyDescent="0.3">
      <c r="V544" s="9" t="e">
        <f>ROUND(ROUND(#REF!, 2)/1.2, 2)</f>
        <v>#REF!</v>
      </c>
      <c r="Y544" s="9" t="e">
        <f>ROUND(#REF! / 1.2, 2)</f>
        <v>#REF!</v>
      </c>
      <c r="AD544" s="4" t="s">
        <v>1086</v>
      </c>
      <c r="AE544" s="4" t="s">
        <v>1087</v>
      </c>
      <c r="AF544" s="4" t="s">
        <v>606</v>
      </c>
    </row>
    <row r="545" spans="21:35" ht="18" x14ac:dyDescent="0.3">
      <c r="U545" s="14" t="e">
        <f>#REF!+#REF!</f>
        <v>#REF!</v>
      </c>
      <c r="V545" s="9" t="e">
        <f>ROUND(#REF! / 1.2, 2)</f>
        <v>#REF!</v>
      </c>
      <c r="W545" s="9" t="e">
        <f>ROUND(#REF! / 1.2, 2)</f>
        <v>#REF!</v>
      </c>
      <c r="X545" s="9" t="e">
        <f>ROUND(#REF! / 1.2, 2)</f>
        <v>#REF!</v>
      </c>
      <c r="Y545" s="9" t="e">
        <f>ROUND(#REF! / 1.2, 2)</f>
        <v>#REF!</v>
      </c>
      <c r="Z545" s="9" t="e">
        <f>ROUND(#REF! / 1.2, 2)</f>
        <v>#REF!</v>
      </c>
      <c r="AA545" s="9" t="e">
        <f>Y545+Z545</f>
        <v>#REF!</v>
      </c>
      <c r="AD545" s="4">
        <v>183184525</v>
      </c>
      <c r="AE545" s="4">
        <v>10897974</v>
      </c>
      <c r="AG545" s="4" t="s">
        <v>448</v>
      </c>
      <c r="AH545" s="4" t="s">
        <v>1088</v>
      </c>
      <c r="AI545" s="4" t="s">
        <v>248</v>
      </c>
    </row>
    <row r="546" spans="21:35" ht="15.6" x14ac:dyDescent="0.3">
      <c r="V546" s="9" t="e">
        <f>ROUND(ROUND(#REF!, 2)/1.2, 2)</f>
        <v>#REF!</v>
      </c>
      <c r="Y546" s="9" t="e">
        <f>ROUND(#REF! / 1.2, 2)</f>
        <v>#REF!</v>
      </c>
      <c r="AD546" s="4" t="s">
        <v>1089</v>
      </c>
      <c r="AE546" s="4" t="s">
        <v>1090</v>
      </c>
      <c r="AF546" s="4" t="s">
        <v>452</v>
      </c>
    </row>
    <row r="547" spans="21:35" ht="15.6" x14ac:dyDescent="0.3">
      <c r="V547" s="9" t="e">
        <f>ROUND(ROUND(#REF!, 2)/1.2, 2)</f>
        <v>#REF!</v>
      </c>
      <c r="Y547" s="9" t="e">
        <f>ROUND(#REF! / 1.2, 2)</f>
        <v>#REF!</v>
      </c>
      <c r="AD547" s="4" t="s">
        <v>1091</v>
      </c>
      <c r="AE547" s="4" t="s">
        <v>1092</v>
      </c>
      <c r="AF547" s="4" t="s">
        <v>455</v>
      </c>
    </row>
    <row r="548" spans="21:35" ht="15.6" x14ac:dyDescent="0.3">
      <c r="V548" s="9" t="e">
        <f>ROUND(ROUND(#REF!, 2)/1.2, 2)</f>
        <v>#REF!</v>
      </c>
      <c r="Y548" s="9" t="e">
        <f>ROUND(#REF! / 1.2, 2)</f>
        <v>#REF!</v>
      </c>
      <c r="AD548" s="4" t="s">
        <v>1093</v>
      </c>
      <c r="AE548" s="4" t="s">
        <v>1094</v>
      </c>
      <c r="AF548" s="4" t="s">
        <v>458</v>
      </c>
    </row>
    <row r="549" spans="21:35" ht="15.6" x14ac:dyDescent="0.3">
      <c r="V549" s="9" t="e">
        <f>ROUND(ROUND(#REF!, 2)/1.2, 2)</f>
        <v>#REF!</v>
      </c>
      <c r="Y549" s="9" t="e">
        <f>ROUND(#REF! / 1.2, 2)</f>
        <v>#REF!</v>
      </c>
      <c r="AD549" s="4" t="s">
        <v>1095</v>
      </c>
      <c r="AE549" s="4" t="s">
        <v>1096</v>
      </c>
      <c r="AF549" s="4" t="s">
        <v>461</v>
      </c>
    </row>
    <row r="550" spans="21:35" ht="18" x14ac:dyDescent="0.3">
      <c r="U550" s="14" t="e">
        <f>#REF!+#REF!</f>
        <v>#REF!</v>
      </c>
      <c r="V550" s="9" t="e">
        <f>ROUND(#REF! / 1.2, 2)</f>
        <v>#REF!</v>
      </c>
      <c r="W550" s="9" t="e">
        <f>ROUND(#REF! / 1.2, 2)</f>
        <v>#REF!</v>
      </c>
      <c r="X550" s="9" t="e">
        <f>ROUND(#REF! / 1.2, 2)</f>
        <v>#REF!</v>
      </c>
      <c r="Y550" s="9" t="e">
        <f>ROUND(#REF! / 1.2, 2)</f>
        <v>#REF!</v>
      </c>
      <c r="Z550" s="9" t="e">
        <f>ROUND(#REF! / 1.2, 2)</f>
        <v>#REF!</v>
      </c>
      <c r="AA550" s="9" t="e">
        <f>Y550+Z550</f>
        <v>#REF!</v>
      </c>
      <c r="AD550" s="4">
        <v>183184773</v>
      </c>
      <c r="AE550" s="4">
        <v>11021304</v>
      </c>
      <c r="AG550" s="4" t="s">
        <v>448</v>
      </c>
      <c r="AH550" s="4" t="s">
        <v>1088</v>
      </c>
      <c r="AI550" s="4" t="s">
        <v>248</v>
      </c>
    </row>
    <row r="551" spans="21:35" ht="15.6" x14ac:dyDescent="0.3">
      <c r="V551" s="9" t="e">
        <f>ROUND(ROUND(#REF!, 2)/1.2, 2)</f>
        <v>#REF!</v>
      </c>
      <c r="Y551" s="9" t="e">
        <f>ROUND(#REF! / 1.2, 2)</f>
        <v>#REF!</v>
      </c>
      <c r="AD551" s="4" t="s">
        <v>1097</v>
      </c>
      <c r="AE551" s="4" t="s">
        <v>1098</v>
      </c>
      <c r="AF551" s="4" t="s">
        <v>458</v>
      </c>
    </row>
    <row r="552" spans="21:35" ht="15.6" x14ac:dyDescent="0.3">
      <c r="V552" s="9" t="e">
        <f>ROUND(ROUND(#REF!, 2)/1.2, 2)</f>
        <v>#REF!</v>
      </c>
      <c r="Y552" s="9" t="e">
        <f>ROUND(#REF! / 1.2, 2)</f>
        <v>#REF!</v>
      </c>
      <c r="AD552" s="4" t="s">
        <v>1099</v>
      </c>
      <c r="AE552" s="4" t="s">
        <v>1100</v>
      </c>
      <c r="AF552" s="4" t="s">
        <v>455</v>
      </c>
    </row>
    <row r="553" spans="21:35" ht="15.6" x14ac:dyDescent="0.3">
      <c r="V553" s="9" t="e">
        <f>ROUND(ROUND(#REF!, 2)/1.2, 2)</f>
        <v>#REF!</v>
      </c>
      <c r="Y553" s="9" t="e">
        <f>ROUND(#REF! / 1.2, 2)</f>
        <v>#REF!</v>
      </c>
      <c r="AD553" s="4" t="s">
        <v>1101</v>
      </c>
      <c r="AE553" s="4" t="s">
        <v>1102</v>
      </c>
      <c r="AF553" s="4" t="s">
        <v>452</v>
      </c>
    </row>
    <row r="554" spans="21:35" ht="17.100000000000001" customHeight="1" x14ac:dyDescent="0.3">
      <c r="U554" s="6" t="e">
        <f>SUM(U555,U558)</f>
        <v>#REF!</v>
      </c>
      <c r="Y554" s="9" t="e">
        <f>SUM(Y555,Y558)</f>
        <v>#REF!</v>
      </c>
      <c r="Z554" s="9" t="e">
        <f>SUM(Z555,Z558)</f>
        <v>#REF!</v>
      </c>
      <c r="AA554" s="9" t="e">
        <f>SUM(AA555,AA558)</f>
        <v>#REF!</v>
      </c>
      <c r="AD554" s="4">
        <v>183184526</v>
      </c>
      <c r="AE554" s="4">
        <v>10898173</v>
      </c>
    </row>
    <row r="555" spans="21:35" ht="18" x14ac:dyDescent="0.3">
      <c r="U555" s="14" t="e">
        <f>#REF!+#REF!</f>
        <v>#REF!</v>
      </c>
      <c r="V555" s="9" t="e">
        <f>ROUND(#REF! / 1.2, 2)</f>
        <v>#REF!</v>
      </c>
      <c r="W555" s="9" t="e">
        <f>ROUND(#REF! / 1.2, 2)</f>
        <v>#REF!</v>
      </c>
      <c r="X555" s="9" t="e">
        <f>ROUND(#REF! / 1.2, 2)</f>
        <v>#REF!</v>
      </c>
      <c r="Y555" s="9" t="e">
        <f>ROUND(#REF! / 1.2, 2)</f>
        <v>#REF!</v>
      </c>
      <c r="Z555" s="9" t="e">
        <f>ROUND(#REF! / 1.2, 2)</f>
        <v>#REF!</v>
      </c>
      <c r="AA555" s="9" t="e">
        <f>Y555+Z555</f>
        <v>#REF!</v>
      </c>
      <c r="AD555" s="4">
        <v>183184528</v>
      </c>
      <c r="AE555" s="4">
        <v>10898181</v>
      </c>
      <c r="AG555" s="4" t="s">
        <v>466</v>
      </c>
      <c r="AH555" s="4" t="s">
        <v>1103</v>
      </c>
      <c r="AI555" s="4" t="s">
        <v>248</v>
      </c>
    </row>
    <row r="556" spans="21:35" ht="15.6" x14ac:dyDescent="0.3">
      <c r="V556" s="9" t="e">
        <f>ROUND(ROUND(#REF!, 2)/1.2, 2)</f>
        <v>#REF!</v>
      </c>
      <c r="Y556" s="9" t="e">
        <f>ROUND(#REF! / 1.2, 2)</f>
        <v>#REF!</v>
      </c>
      <c r="AD556" s="4" t="s">
        <v>1104</v>
      </c>
      <c r="AE556" s="4" t="s">
        <v>1105</v>
      </c>
      <c r="AF556" s="4" t="s">
        <v>470</v>
      </c>
    </row>
    <row r="557" spans="21:35" ht="15.6" x14ac:dyDescent="0.3">
      <c r="V557" s="9" t="e">
        <f>ROUND(ROUND(#REF!, 2)/1.2, 2)</f>
        <v>#REF!</v>
      </c>
      <c r="Y557" s="9" t="e">
        <f>ROUND(#REF! / 1.2, 2)</f>
        <v>#REF!</v>
      </c>
      <c r="AD557" s="4" t="s">
        <v>1106</v>
      </c>
      <c r="AE557" s="4" t="s">
        <v>1107</v>
      </c>
      <c r="AF557" s="4" t="s">
        <v>473</v>
      </c>
    </row>
    <row r="558" spans="21:35" ht="18" x14ac:dyDescent="0.3">
      <c r="U558" s="14" t="e">
        <f>#REF!+#REF!</f>
        <v>#REF!</v>
      </c>
      <c r="V558" s="9" t="e">
        <f>ROUND(#REF! / 1.2, 2)</f>
        <v>#REF!</v>
      </c>
      <c r="W558" s="9" t="e">
        <f>ROUND(#REF! / 1.2, 2)</f>
        <v>#REF!</v>
      </c>
      <c r="X558" s="9" t="e">
        <f>ROUND(#REF! / 1.2, 2)</f>
        <v>#REF!</v>
      </c>
      <c r="Y558" s="9" t="e">
        <f>ROUND(#REF! / 1.2, 2)</f>
        <v>#REF!</v>
      </c>
      <c r="Z558" s="9" t="e">
        <f>ROUND(#REF! / 1.2, 2)</f>
        <v>#REF!</v>
      </c>
      <c r="AA558" s="9" t="e">
        <f>Y558+Z558</f>
        <v>#REF!</v>
      </c>
      <c r="AD558" s="4">
        <v>183184774</v>
      </c>
      <c r="AE558" s="4">
        <v>11021301</v>
      </c>
      <c r="AG558" s="4" t="s">
        <v>466</v>
      </c>
      <c r="AH558" s="4" t="s">
        <v>1103</v>
      </c>
      <c r="AI558" s="4" t="s">
        <v>248</v>
      </c>
    </row>
    <row r="559" spans="21:35" ht="15.6" x14ac:dyDescent="0.3">
      <c r="V559" s="9" t="e">
        <f>ROUND(ROUND(#REF!, 2)/1.2, 2)</f>
        <v>#REF!</v>
      </c>
      <c r="Y559" s="9" t="e">
        <f>ROUND(#REF! / 1.2, 2)</f>
        <v>#REF!</v>
      </c>
      <c r="AD559" s="4" t="s">
        <v>1108</v>
      </c>
      <c r="AE559" s="4" t="s">
        <v>1109</v>
      </c>
      <c r="AF559" s="4" t="s">
        <v>473</v>
      </c>
    </row>
    <row r="560" spans="21:35" ht="15.6" x14ac:dyDescent="0.3">
      <c r="V560" s="9" t="e">
        <f>ROUND(ROUND(#REF!, 2)/1.2, 2)</f>
        <v>#REF!</v>
      </c>
      <c r="Y560" s="9" t="e">
        <f>ROUND(#REF! / 1.2, 2)</f>
        <v>#REF!</v>
      </c>
      <c r="AD560" s="4" t="s">
        <v>1110</v>
      </c>
      <c r="AE560" s="4" t="s">
        <v>1111</v>
      </c>
      <c r="AF560" s="4" t="s">
        <v>470</v>
      </c>
    </row>
    <row r="561" spans="21:35" ht="17.100000000000001" customHeight="1" x14ac:dyDescent="0.3">
      <c r="U561" s="6" t="e">
        <f>SUM(U562,U575)</f>
        <v>#REF!</v>
      </c>
      <c r="Y561" s="9" t="e">
        <f>SUM(Y562,Y575)</f>
        <v>#REF!</v>
      </c>
      <c r="Z561" s="9" t="e">
        <f>SUM(Z562,Z575)</f>
        <v>#REF!</v>
      </c>
      <c r="AA561" s="9" t="e">
        <f>SUM(AA562,AA575)</f>
        <v>#REF!</v>
      </c>
      <c r="AD561" s="4">
        <v>183184529</v>
      </c>
      <c r="AE561" s="4">
        <v>10898332</v>
      </c>
    </row>
    <row r="562" spans="21:35" ht="17.100000000000001" customHeight="1" x14ac:dyDescent="0.3">
      <c r="U562" s="6" t="e">
        <f>SUM(U563,U566,U569,U572)</f>
        <v>#REF!</v>
      </c>
      <c r="Y562" s="9" t="e">
        <f>SUM(Y563,Y566,Y569,Y572)</f>
        <v>#REF!</v>
      </c>
      <c r="Z562" s="9" t="e">
        <f>SUM(Z563,Z566,Z569,Z572)</f>
        <v>#REF!</v>
      </c>
      <c r="AA562" s="9" t="e">
        <f>SUM(AA563,AA566,AA569,AA572)</f>
        <v>#REF!</v>
      </c>
      <c r="AD562" s="4">
        <v>183184530</v>
      </c>
      <c r="AE562" s="4">
        <v>10898330</v>
      </c>
    </row>
    <row r="563" spans="21:35" ht="18" x14ac:dyDescent="0.3">
      <c r="U563" s="14" t="e">
        <f>#REF!+#REF!</f>
        <v>#REF!</v>
      </c>
      <c r="V563" s="9" t="e">
        <f>ROUND(#REF! / 1.2, 2)</f>
        <v>#REF!</v>
      </c>
      <c r="W563" s="9" t="e">
        <f>ROUND(#REF! / 1.2, 2)</f>
        <v>#REF!</v>
      </c>
      <c r="X563" s="9" t="e">
        <f>ROUND(#REF! / 1.2, 2)</f>
        <v>#REF!</v>
      </c>
      <c r="Y563" s="9" t="e">
        <f>ROUND(#REF! / 1.2, 2)</f>
        <v>#REF!</v>
      </c>
      <c r="Z563" s="9" t="e">
        <f>ROUND(#REF! / 1.2, 2)</f>
        <v>#REF!</v>
      </c>
      <c r="AA563" s="9" t="e">
        <f>Y563+Z563</f>
        <v>#REF!</v>
      </c>
      <c r="AD563" s="4">
        <v>183184532</v>
      </c>
      <c r="AE563" s="4">
        <v>10898327</v>
      </c>
      <c r="AG563" s="4" t="s">
        <v>602</v>
      </c>
      <c r="AH563" s="4" t="s">
        <v>1112</v>
      </c>
      <c r="AI563" s="4" t="s">
        <v>248</v>
      </c>
    </row>
    <row r="564" spans="21:35" ht="15.6" x14ac:dyDescent="0.3">
      <c r="V564" s="9" t="e">
        <f>ROUND(ROUND(#REF!, 2)/1.2, 2)</f>
        <v>#REF!</v>
      </c>
      <c r="Y564" s="9" t="e">
        <f>ROUND(#REF! / 1.2, 2)</f>
        <v>#REF!</v>
      </c>
      <c r="AD564" s="4" t="s">
        <v>1113</v>
      </c>
      <c r="AE564" s="4" t="s">
        <v>1114</v>
      </c>
      <c r="AF564" s="4" t="s">
        <v>606</v>
      </c>
    </row>
    <row r="565" spans="21:35" ht="15.6" x14ac:dyDescent="0.3">
      <c r="V565" s="9" t="e">
        <f>ROUND(ROUND(#REF!, 2)/1.2, 2)</f>
        <v>#REF!</v>
      </c>
      <c r="Y565" s="9" t="e">
        <f>ROUND(#REF! / 1.2, 2)</f>
        <v>#REF!</v>
      </c>
      <c r="AD565" s="4" t="s">
        <v>1115</v>
      </c>
      <c r="AE565" s="4" t="s">
        <v>1116</v>
      </c>
      <c r="AF565" s="4" t="s">
        <v>365</v>
      </c>
    </row>
    <row r="566" spans="21:35" ht="18" x14ac:dyDescent="0.3">
      <c r="U566" s="14" t="e">
        <f>#REF!+#REF!</f>
        <v>#REF!</v>
      </c>
      <c r="V566" s="9" t="e">
        <f>ROUND(#REF! / 1.2, 2)</f>
        <v>#REF!</v>
      </c>
      <c r="W566" s="9" t="e">
        <f>ROUND(#REF! / 1.2, 2)</f>
        <v>#REF!</v>
      </c>
      <c r="X566" s="9" t="e">
        <f>ROUND(#REF! / 1.2, 2)</f>
        <v>#REF!</v>
      </c>
      <c r="Y566" s="9" t="e">
        <f>ROUND(#REF! / 1.2, 2)</f>
        <v>#REF!</v>
      </c>
      <c r="Z566" s="9" t="e">
        <f>ROUND(#REF! / 1.2, 2)</f>
        <v>#REF!</v>
      </c>
      <c r="AA566" s="9" t="e">
        <f>Y566+Z566</f>
        <v>#REF!</v>
      </c>
      <c r="AD566" s="4">
        <v>183184775</v>
      </c>
      <c r="AE566" s="4">
        <v>11022048</v>
      </c>
      <c r="AG566" s="4" t="s">
        <v>602</v>
      </c>
      <c r="AH566" s="4" t="s">
        <v>1112</v>
      </c>
      <c r="AI566" s="4" t="s">
        <v>248</v>
      </c>
    </row>
    <row r="567" spans="21:35" ht="15.6" x14ac:dyDescent="0.3">
      <c r="V567" s="9" t="e">
        <f>ROUND(ROUND(#REF!, 2)/1.2, 2)</f>
        <v>#REF!</v>
      </c>
      <c r="Y567" s="9" t="e">
        <f>ROUND(#REF! / 1.2, 2)</f>
        <v>#REF!</v>
      </c>
      <c r="AD567" s="4" t="s">
        <v>1117</v>
      </c>
      <c r="AE567" s="4" t="s">
        <v>1118</v>
      </c>
      <c r="AF567" s="4" t="s">
        <v>365</v>
      </c>
    </row>
    <row r="568" spans="21:35" ht="15.6" x14ac:dyDescent="0.3">
      <c r="V568" s="9" t="e">
        <f>ROUND(ROUND(#REF!, 2)/1.2, 2)</f>
        <v>#REF!</v>
      </c>
      <c r="Y568" s="9" t="e">
        <f>ROUND(#REF! / 1.2, 2)</f>
        <v>#REF!</v>
      </c>
      <c r="AD568" s="4" t="s">
        <v>1119</v>
      </c>
      <c r="AE568" s="4" t="s">
        <v>1120</v>
      </c>
      <c r="AF568" s="4" t="s">
        <v>606</v>
      </c>
    </row>
    <row r="569" spans="21:35" ht="18" x14ac:dyDescent="0.3">
      <c r="U569" s="14" t="e">
        <f>#REF!+#REF!</f>
        <v>#REF!</v>
      </c>
      <c r="V569" s="9" t="e">
        <f>ROUND(#REF! / 1.2, 2)</f>
        <v>#REF!</v>
      </c>
      <c r="W569" s="9" t="e">
        <f>ROUND(#REF! / 1.2, 2)</f>
        <v>#REF!</v>
      </c>
      <c r="X569" s="9" t="e">
        <f>ROUND(#REF! / 1.2, 2)</f>
        <v>#REF!</v>
      </c>
      <c r="Y569" s="9" t="e">
        <f>ROUND(#REF! / 1.2, 2)</f>
        <v>#REF!</v>
      </c>
      <c r="Z569" s="9" t="e">
        <f>ROUND(#REF! / 1.2, 2)</f>
        <v>#REF!</v>
      </c>
      <c r="AA569" s="9" t="e">
        <f>Y569+Z569</f>
        <v>#REF!</v>
      </c>
      <c r="AD569" s="4">
        <v>183184534</v>
      </c>
      <c r="AE569" s="4">
        <v>10898322</v>
      </c>
      <c r="AG569" s="4" t="s">
        <v>615</v>
      </c>
      <c r="AH569" s="4" t="s">
        <v>1121</v>
      </c>
      <c r="AI569" s="4" t="s">
        <v>248</v>
      </c>
    </row>
    <row r="570" spans="21:35" ht="15.6" x14ac:dyDescent="0.3">
      <c r="V570" s="9" t="e">
        <f>ROUND(ROUND(#REF!, 2)/1.2, 2)</f>
        <v>#REF!</v>
      </c>
      <c r="Y570" s="9" t="e">
        <f>ROUND(#REF! / 1.2, 2)</f>
        <v>#REF!</v>
      </c>
      <c r="AD570" s="4" t="s">
        <v>1122</v>
      </c>
      <c r="AE570" s="4" t="s">
        <v>1123</v>
      </c>
      <c r="AF570" s="4" t="s">
        <v>411</v>
      </c>
    </row>
    <row r="571" spans="21:35" ht="15.6" x14ac:dyDescent="0.3">
      <c r="V571" s="9" t="e">
        <f>ROUND(ROUND(#REF!, 2)/1.2, 2)</f>
        <v>#REF!</v>
      </c>
      <c r="Y571" s="9" t="e">
        <f>ROUND(#REF! / 1.2, 2)</f>
        <v>#REF!</v>
      </c>
      <c r="AD571" s="4" t="s">
        <v>1124</v>
      </c>
      <c r="AE571" s="4" t="s">
        <v>1125</v>
      </c>
      <c r="AF571" s="4" t="s">
        <v>406</v>
      </c>
    </row>
    <row r="572" spans="21:35" ht="18" x14ac:dyDescent="0.3">
      <c r="U572" s="14" t="e">
        <f>#REF!+#REF!</f>
        <v>#REF!</v>
      </c>
      <c r="V572" s="9" t="e">
        <f>ROUND(#REF! / 1.2, 2)</f>
        <v>#REF!</v>
      </c>
      <c r="W572" s="9" t="e">
        <f>ROUND(#REF! / 1.2, 2)</f>
        <v>#REF!</v>
      </c>
      <c r="X572" s="9" t="e">
        <f>ROUND(#REF! / 1.2, 2)</f>
        <v>#REF!</v>
      </c>
      <c r="Y572" s="9" t="e">
        <f>ROUND(#REF! / 1.2, 2)</f>
        <v>#REF!</v>
      </c>
      <c r="Z572" s="9" t="e">
        <f>ROUND(#REF! / 1.2, 2)</f>
        <v>#REF!</v>
      </c>
      <c r="AA572" s="9" t="e">
        <f>Y572+Z572</f>
        <v>#REF!</v>
      </c>
      <c r="AD572" s="4">
        <v>183184776</v>
      </c>
      <c r="AE572" s="4">
        <v>11022031</v>
      </c>
      <c r="AG572" s="4" t="s">
        <v>615</v>
      </c>
      <c r="AH572" s="4" t="s">
        <v>1121</v>
      </c>
      <c r="AI572" s="4" t="s">
        <v>248</v>
      </c>
    </row>
    <row r="573" spans="21:35" ht="15.6" x14ac:dyDescent="0.3">
      <c r="V573" s="9" t="e">
        <f>ROUND(ROUND(#REF!, 2)/1.2, 2)</f>
        <v>#REF!</v>
      </c>
      <c r="Y573" s="9" t="e">
        <f>ROUND(#REF! / 1.2, 2)</f>
        <v>#REF!</v>
      </c>
      <c r="AD573" s="4" t="s">
        <v>1126</v>
      </c>
      <c r="AE573" s="4" t="s">
        <v>1127</v>
      </c>
      <c r="AF573" s="4" t="s">
        <v>406</v>
      </c>
    </row>
    <row r="574" spans="21:35" ht="15.6" x14ac:dyDescent="0.3">
      <c r="V574" s="9" t="e">
        <f>ROUND(ROUND(#REF!, 2)/1.2, 2)</f>
        <v>#REF!</v>
      </c>
      <c r="Y574" s="9" t="e">
        <f>ROUND(#REF! / 1.2, 2)</f>
        <v>#REF!</v>
      </c>
      <c r="AD574" s="4" t="s">
        <v>1128</v>
      </c>
      <c r="AE574" s="4" t="s">
        <v>1129</v>
      </c>
      <c r="AF574" s="4" t="s">
        <v>1130</v>
      </c>
    </row>
    <row r="575" spans="21:35" ht="17.100000000000001" customHeight="1" x14ac:dyDescent="0.3">
      <c r="U575" s="6" t="e">
        <f>SUM(U576,U579)</f>
        <v>#REF!</v>
      </c>
      <c r="Y575" s="9" t="e">
        <f>SUM(Y576,Y579)</f>
        <v>#REF!</v>
      </c>
      <c r="Z575" s="9" t="e">
        <f>SUM(Z576,Z579)</f>
        <v>#REF!</v>
      </c>
      <c r="AA575" s="9" t="e">
        <f>SUM(AA576,AA579)</f>
        <v>#REF!</v>
      </c>
      <c r="AD575" s="4">
        <v>183184535</v>
      </c>
      <c r="AE575" s="4">
        <v>10898326</v>
      </c>
    </row>
    <row r="576" spans="21:35" ht="18" x14ac:dyDescent="0.3">
      <c r="U576" s="14" t="e">
        <f>#REF!+#REF!</f>
        <v>#REF!</v>
      </c>
      <c r="V576" s="9" t="e">
        <f>ROUND(#REF! / 1.2, 2)</f>
        <v>#REF!</v>
      </c>
      <c r="W576" s="9" t="e">
        <f>ROUND(#REF! / 1.2, 2)</f>
        <v>#REF!</v>
      </c>
      <c r="X576" s="9" t="e">
        <f>ROUND(#REF! / 1.2, 2)</f>
        <v>#REF!</v>
      </c>
      <c r="Y576" s="9" t="e">
        <f>ROUND(#REF! / 1.2, 2)</f>
        <v>#REF!</v>
      </c>
      <c r="Z576" s="9" t="e">
        <f>ROUND(#REF! / 1.2, 2)</f>
        <v>#REF!</v>
      </c>
      <c r="AA576" s="9" t="e">
        <f>Y576+Z576</f>
        <v>#REF!</v>
      </c>
      <c r="AD576" s="4">
        <v>183184537</v>
      </c>
      <c r="AE576" s="4">
        <v>10898329</v>
      </c>
      <c r="AG576" s="4" t="s">
        <v>621</v>
      </c>
      <c r="AH576" s="4" t="s">
        <v>1131</v>
      </c>
      <c r="AI576" s="4" t="s">
        <v>248</v>
      </c>
    </row>
    <row r="577" spans="21:35" ht="15.6" x14ac:dyDescent="0.3">
      <c r="V577" s="9" t="e">
        <f>ROUND(ROUND(#REF!, 2)/1.2, 2)</f>
        <v>#REF!</v>
      </c>
      <c r="Y577" s="9" t="e">
        <f>ROUND(#REF! / 1.2, 2)</f>
        <v>#REF!</v>
      </c>
      <c r="AD577" s="4" t="s">
        <v>1132</v>
      </c>
      <c r="AE577" s="4" t="s">
        <v>1133</v>
      </c>
      <c r="AF577" s="4" t="s">
        <v>529</v>
      </c>
    </row>
    <row r="578" spans="21:35" ht="15.6" x14ac:dyDescent="0.3">
      <c r="V578" s="9" t="e">
        <f>ROUND(ROUND(#REF!, 2)/1.2, 2)</f>
        <v>#REF!</v>
      </c>
      <c r="Y578" s="9" t="e">
        <f>ROUND(#REF! / 1.2, 2)</f>
        <v>#REF!</v>
      </c>
      <c r="AD578" s="4" t="s">
        <v>1134</v>
      </c>
      <c r="AE578" s="4" t="s">
        <v>1135</v>
      </c>
      <c r="AF578" s="4" t="s">
        <v>365</v>
      </c>
    </row>
    <row r="579" spans="21:35" ht="18" x14ac:dyDescent="0.3">
      <c r="U579" s="14" t="e">
        <f>#REF!+#REF!</f>
        <v>#REF!</v>
      </c>
      <c r="V579" s="9" t="e">
        <f>ROUND(#REF! / 1.2, 2)</f>
        <v>#REF!</v>
      </c>
      <c r="W579" s="9" t="e">
        <f>ROUND(#REF! / 1.2, 2)</f>
        <v>#REF!</v>
      </c>
      <c r="X579" s="9" t="e">
        <f>ROUND(#REF! / 1.2, 2)</f>
        <v>#REF!</v>
      </c>
      <c r="Y579" s="9" t="e">
        <f>ROUND(#REF! / 1.2, 2)</f>
        <v>#REF!</v>
      </c>
      <c r="Z579" s="9" t="e">
        <f>ROUND(#REF! / 1.2, 2)</f>
        <v>#REF!</v>
      </c>
      <c r="AA579" s="9" t="e">
        <f>Y579+Z579</f>
        <v>#REF!</v>
      </c>
      <c r="AD579" s="4">
        <v>183184777</v>
      </c>
      <c r="AE579" s="4">
        <v>11022049</v>
      </c>
      <c r="AG579" s="4" t="s">
        <v>621</v>
      </c>
      <c r="AH579" s="4" t="s">
        <v>1131</v>
      </c>
      <c r="AI579" s="4" t="s">
        <v>248</v>
      </c>
    </row>
    <row r="580" spans="21:35" ht="15.6" x14ac:dyDescent="0.3">
      <c r="V580" s="9" t="e">
        <f>ROUND(ROUND(#REF!, 2)/1.2, 2)</f>
        <v>#REF!</v>
      </c>
      <c r="Y580" s="9" t="e">
        <f>ROUND(#REF! / 1.2, 2)</f>
        <v>#REF!</v>
      </c>
      <c r="AD580" s="4" t="s">
        <v>1136</v>
      </c>
      <c r="AE580" s="4" t="s">
        <v>1137</v>
      </c>
      <c r="AF580" s="4" t="s">
        <v>365</v>
      </c>
    </row>
    <row r="581" spans="21:35" ht="15.6" x14ac:dyDescent="0.3">
      <c r="V581" s="9" t="e">
        <f>ROUND(ROUND(#REF!, 2)/1.2, 2)</f>
        <v>#REF!</v>
      </c>
      <c r="Y581" s="9" t="e">
        <f>ROUND(#REF! / 1.2, 2)</f>
        <v>#REF!</v>
      </c>
      <c r="AD581" s="4" t="s">
        <v>1138</v>
      </c>
      <c r="AE581" s="4" t="s">
        <v>1139</v>
      </c>
      <c r="AF581" s="4" t="s">
        <v>529</v>
      </c>
    </row>
    <row r="582" spans="21:35" ht="17.100000000000001" customHeight="1" x14ac:dyDescent="0.3">
      <c r="U582" s="6" t="e">
        <f>SUM(U583)</f>
        <v>#REF!</v>
      </c>
      <c r="Y582" s="9" t="e">
        <f>SUM(Y583)</f>
        <v>#REF!</v>
      </c>
      <c r="Z582" s="9" t="e">
        <f>SUM(Z583)</f>
        <v>#REF!</v>
      </c>
      <c r="AA582" s="9" t="e">
        <f>SUM(AA583)</f>
        <v>#REF!</v>
      </c>
      <c r="AD582" s="4">
        <v>183184538</v>
      </c>
      <c r="AE582" s="4">
        <v>10937002</v>
      </c>
    </row>
    <row r="583" spans="21:35" ht="18" x14ac:dyDescent="0.3">
      <c r="U583" s="14" t="e">
        <f>#REF!+#REF!</f>
        <v>#REF!</v>
      </c>
      <c r="V583" s="9" t="e">
        <f>ROUND(#REF! / 1.2, 2)</f>
        <v>#REF!</v>
      </c>
      <c r="W583" s="9" t="e">
        <f>ROUND(#REF! / 1.2, 2)</f>
        <v>#REF!</v>
      </c>
      <c r="X583" s="9" t="e">
        <f>ROUND(#REF! / 1.2, 2)</f>
        <v>#REF!</v>
      </c>
      <c r="Y583" s="9" t="e">
        <f>ROUND(#REF! / 1.2, 2)</f>
        <v>#REF!</v>
      </c>
      <c r="Z583" s="9" t="e">
        <f>ROUND(#REF! / 1.2, 2)</f>
        <v>#REF!</v>
      </c>
      <c r="AA583" s="9" t="e">
        <f>Y583+Z583</f>
        <v>#REF!</v>
      </c>
      <c r="AD583" s="4">
        <v>183184540</v>
      </c>
      <c r="AE583" s="4">
        <v>10936996</v>
      </c>
      <c r="AG583" s="4" t="s">
        <v>1140</v>
      </c>
      <c r="AH583" s="4" t="s">
        <v>1141</v>
      </c>
      <c r="AI583" s="4" t="s">
        <v>248</v>
      </c>
    </row>
    <row r="584" spans="21:35" ht="15.6" x14ac:dyDescent="0.3">
      <c r="V584" s="9" t="e">
        <f>ROUND(ROUND(#REF!, 2)/1.2, 2)</f>
        <v>#REF!</v>
      </c>
      <c r="Y584" s="9" t="e">
        <f>ROUND(#REF! / 1.2, 2)</f>
        <v>#REF!</v>
      </c>
      <c r="AD584" s="4" t="s">
        <v>1142</v>
      </c>
      <c r="AE584" s="4" t="s">
        <v>1143</v>
      </c>
      <c r="AF584" s="4" t="s">
        <v>1144</v>
      </c>
    </row>
    <row r="585" spans="21:35" ht="17.100000000000001" customHeight="1" x14ac:dyDescent="0.3">
      <c r="U585" s="6" t="e">
        <f>SUM(U586)</f>
        <v>#REF!</v>
      </c>
      <c r="Y585" s="9" t="e">
        <f>SUM(Y586)</f>
        <v>#REF!</v>
      </c>
      <c r="Z585" s="9" t="e">
        <f>SUM(Z586)</f>
        <v>#REF!</v>
      </c>
      <c r="AA585" s="9" t="e">
        <f>SUM(AA586)</f>
        <v>#REF!</v>
      </c>
      <c r="AD585" s="4">
        <v>183184541</v>
      </c>
      <c r="AE585" s="4">
        <v>10899391</v>
      </c>
    </row>
    <row r="586" spans="21:35" ht="17.100000000000001" customHeight="1" x14ac:dyDescent="0.3">
      <c r="U586" s="6" t="e">
        <f>SUM(U587,U646,U698)</f>
        <v>#REF!</v>
      </c>
      <c r="Y586" s="9" t="e">
        <f>SUM(Y587,Y646,Y698)</f>
        <v>#REF!</v>
      </c>
      <c r="Z586" s="9" t="e">
        <f>SUM(Z587,Z646,Z698)</f>
        <v>#REF!</v>
      </c>
      <c r="AA586" s="9" t="e">
        <f>SUM(AA587,AA646,AA698)</f>
        <v>#REF!</v>
      </c>
      <c r="AD586" s="4">
        <v>183184542</v>
      </c>
      <c r="AE586" s="4">
        <v>10899393</v>
      </c>
    </row>
    <row r="587" spans="21:35" ht="17.100000000000001" customHeight="1" x14ac:dyDescent="0.3">
      <c r="U587" s="6" t="e">
        <f>SUM(U588,U625,U639)</f>
        <v>#REF!</v>
      </c>
      <c r="Y587" s="9" t="e">
        <f>SUM(Y588,Y625,Y639)</f>
        <v>#REF!</v>
      </c>
      <c r="Z587" s="9" t="e">
        <f>SUM(Z588,Z625,Z639)</f>
        <v>#REF!</v>
      </c>
      <c r="AA587" s="9" t="e">
        <f>SUM(AA588,AA625,AA639)</f>
        <v>#REF!</v>
      </c>
      <c r="AD587" s="4">
        <v>183184543</v>
      </c>
      <c r="AE587" s="4">
        <v>10899397</v>
      </c>
    </row>
    <row r="588" spans="21:35" ht="17.100000000000001" customHeight="1" x14ac:dyDescent="0.3">
      <c r="U588" s="6" t="e">
        <f>SUM(U589,U591,U593,U595,U597,U599,U601,U607,U613,U619)</f>
        <v>#REF!</v>
      </c>
      <c r="Y588" s="9" t="e">
        <f>SUM(Y589,Y591,Y593,Y595,Y597,Y599,Y601,Y607,Y613,Y619)</f>
        <v>#REF!</v>
      </c>
      <c r="Z588" s="9" t="e">
        <f>SUM(Z589,Z591,Z593,Z595,Z597,Z599,Z601,Z607,Z613,Z619)</f>
        <v>#REF!</v>
      </c>
      <c r="AA588" s="9" t="e">
        <f>SUM(AA589,AA591,AA593,AA595,AA597,AA599,AA601,AA607,AA613,AA619)</f>
        <v>#REF!</v>
      </c>
      <c r="AD588" s="4">
        <v>183184544</v>
      </c>
      <c r="AE588" s="4">
        <v>10899387</v>
      </c>
    </row>
    <row r="589" spans="21:35" ht="18" x14ac:dyDescent="0.3">
      <c r="U589" s="14" t="e">
        <f>#REF!+#REF!</f>
        <v>#REF!</v>
      </c>
      <c r="V589" s="9" t="e">
        <f>ROUND(#REF! / 1.2, 2)</f>
        <v>#REF!</v>
      </c>
      <c r="W589" s="9" t="e">
        <f>ROUND(#REF! / 1.2, 2)</f>
        <v>#REF!</v>
      </c>
      <c r="X589" s="9" t="e">
        <f>ROUND(#REF! / 1.2, 2)</f>
        <v>#REF!</v>
      </c>
      <c r="Y589" s="9" t="e">
        <f>ROUND(#REF! / 1.2, 2)</f>
        <v>#REF!</v>
      </c>
      <c r="Z589" s="9" t="e">
        <f>ROUND(#REF! / 1.2, 2)</f>
        <v>#REF!</v>
      </c>
      <c r="AA589" s="9" t="e">
        <f>Y589+Z589</f>
        <v>#REF!</v>
      </c>
      <c r="AD589" s="4">
        <v>183184546</v>
      </c>
      <c r="AE589" s="4">
        <v>10899399</v>
      </c>
      <c r="AG589" s="4" t="s">
        <v>730</v>
      </c>
      <c r="AH589" s="4" t="s">
        <v>1145</v>
      </c>
      <c r="AI589" s="4" t="s">
        <v>1146</v>
      </c>
    </row>
    <row r="590" spans="21:35" ht="15.6" x14ac:dyDescent="0.3">
      <c r="V590" s="9" t="e">
        <f>ROUND(ROUND(#REF!, 2)/1.2, 2)</f>
        <v>#REF!</v>
      </c>
      <c r="Y590" s="9" t="e">
        <f>ROUND(#REF! / 1.2, 2)</f>
        <v>#REF!</v>
      </c>
      <c r="AD590" s="4" t="s">
        <v>1147</v>
      </c>
      <c r="AE590" s="4" t="s">
        <v>1148</v>
      </c>
      <c r="AF590" s="4" t="s">
        <v>734</v>
      </c>
    </row>
    <row r="591" spans="21:35" ht="18" x14ac:dyDescent="0.3">
      <c r="U591" s="14" t="e">
        <f>#REF!+#REF!</f>
        <v>#REF!</v>
      </c>
      <c r="V591" s="9" t="e">
        <f>ROUND(#REF! / 1.2, 2)</f>
        <v>#REF!</v>
      </c>
      <c r="W591" s="9" t="e">
        <f>ROUND(#REF! / 1.2, 2)</f>
        <v>#REF!</v>
      </c>
      <c r="X591" s="9" t="e">
        <f>ROUND(#REF! / 1.2, 2)</f>
        <v>#REF!</v>
      </c>
      <c r="Y591" s="9" t="e">
        <f>ROUND(#REF! / 1.2, 2)</f>
        <v>#REF!</v>
      </c>
      <c r="Z591" s="9" t="e">
        <f>ROUND(#REF! / 1.2, 2)</f>
        <v>#REF!</v>
      </c>
      <c r="AA591" s="9" t="e">
        <f>Y591+Z591</f>
        <v>#REF!</v>
      </c>
      <c r="AD591" s="4">
        <v>183184778</v>
      </c>
      <c r="AE591" s="4">
        <v>10915624</v>
      </c>
      <c r="AG591" s="4" t="s">
        <v>730</v>
      </c>
      <c r="AH591" s="4" t="s">
        <v>1145</v>
      </c>
      <c r="AI591" s="4" t="s">
        <v>1146</v>
      </c>
    </row>
    <row r="592" spans="21:35" ht="15.6" x14ac:dyDescent="0.3">
      <c r="V592" s="9" t="e">
        <f>ROUND(ROUND(#REF!, 2)/1.2, 2)</f>
        <v>#REF!</v>
      </c>
      <c r="Y592" s="9" t="e">
        <f>ROUND(#REF! / 1.2, 2)</f>
        <v>#REF!</v>
      </c>
      <c r="AD592" s="4" t="s">
        <v>1149</v>
      </c>
      <c r="AE592" s="4" t="s">
        <v>1150</v>
      </c>
      <c r="AF592" s="4" t="s">
        <v>734</v>
      </c>
    </row>
    <row r="593" spans="21:35" ht="18" x14ac:dyDescent="0.3">
      <c r="U593" s="14" t="e">
        <f>#REF!+#REF!</f>
        <v>#REF!</v>
      </c>
      <c r="V593" s="9" t="e">
        <f>ROUND(#REF! / 1.2, 2)</f>
        <v>#REF!</v>
      </c>
      <c r="W593" s="9" t="e">
        <f>ROUND(#REF! / 1.2, 2)</f>
        <v>#REF!</v>
      </c>
      <c r="X593" s="9" t="e">
        <f>ROUND(#REF! / 1.2, 2)</f>
        <v>#REF!</v>
      </c>
      <c r="Y593" s="9" t="e">
        <f>ROUND(#REF! / 1.2, 2)</f>
        <v>#REF!</v>
      </c>
      <c r="Z593" s="9" t="e">
        <f>ROUND(#REF! / 1.2, 2)</f>
        <v>#REF!</v>
      </c>
      <c r="AA593" s="9" t="e">
        <f>Y593+Z593</f>
        <v>#REF!</v>
      </c>
      <c r="AD593" s="4">
        <v>183184779</v>
      </c>
      <c r="AE593" s="4">
        <v>11014434</v>
      </c>
      <c r="AG593" s="4" t="s">
        <v>730</v>
      </c>
      <c r="AH593" s="4" t="s">
        <v>1145</v>
      </c>
      <c r="AI593" s="4" t="s">
        <v>1146</v>
      </c>
    </row>
    <row r="594" spans="21:35" ht="15.6" x14ac:dyDescent="0.3">
      <c r="V594" s="9" t="e">
        <f>ROUND(ROUND(#REF!, 2)/1.2, 2)</f>
        <v>#REF!</v>
      </c>
      <c r="Y594" s="9" t="e">
        <f>ROUND(#REF! / 1.2, 2)</f>
        <v>#REF!</v>
      </c>
      <c r="AD594" s="4" t="s">
        <v>1151</v>
      </c>
      <c r="AE594" s="4" t="s">
        <v>1152</v>
      </c>
      <c r="AF594" s="4" t="s">
        <v>734</v>
      </c>
    </row>
    <row r="595" spans="21:35" ht="18" x14ac:dyDescent="0.3">
      <c r="U595" s="14" t="e">
        <f>#REF!+#REF!</f>
        <v>#REF!</v>
      </c>
      <c r="V595" s="9" t="e">
        <f>ROUND(#REF! / 1.2, 2)</f>
        <v>#REF!</v>
      </c>
      <c r="W595" s="9" t="e">
        <f>ROUND(#REF! / 1.2, 2)</f>
        <v>#REF!</v>
      </c>
      <c r="X595" s="9" t="e">
        <f>ROUND(#REF! / 1.2, 2)</f>
        <v>#REF!</v>
      </c>
      <c r="Y595" s="9" t="e">
        <f>ROUND(#REF! / 1.2, 2)</f>
        <v>#REF!</v>
      </c>
      <c r="Z595" s="9" t="e">
        <f>ROUND(#REF! / 1.2, 2)</f>
        <v>#REF!</v>
      </c>
      <c r="AA595" s="9" t="e">
        <f>Y595+Z595</f>
        <v>#REF!</v>
      </c>
      <c r="AD595" s="4">
        <v>183184780</v>
      </c>
      <c r="AE595" s="4">
        <v>11014433</v>
      </c>
      <c r="AG595" s="4" t="s">
        <v>730</v>
      </c>
      <c r="AH595" s="4" t="s">
        <v>1145</v>
      </c>
      <c r="AI595" s="4" t="s">
        <v>1146</v>
      </c>
    </row>
    <row r="596" spans="21:35" ht="15.6" x14ac:dyDescent="0.3">
      <c r="V596" s="9" t="e">
        <f>ROUND(ROUND(#REF!, 2)/1.2, 2)</f>
        <v>#REF!</v>
      </c>
      <c r="Y596" s="9" t="e">
        <f>ROUND(#REF! / 1.2, 2)</f>
        <v>#REF!</v>
      </c>
      <c r="AD596" s="4" t="s">
        <v>1153</v>
      </c>
      <c r="AE596" s="4" t="s">
        <v>1154</v>
      </c>
      <c r="AF596" s="4" t="s">
        <v>734</v>
      </c>
    </row>
    <row r="597" spans="21:35" ht="18" x14ac:dyDescent="0.3">
      <c r="U597" s="14" t="e">
        <f>#REF!+#REF!</f>
        <v>#REF!</v>
      </c>
      <c r="V597" s="9" t="e">
        <f>ROUND(#REF! / 1.2, 2)</f>
        <v>#REF!</v>
      </c>
      <c r="W597" s="9" t="e">
        <f>ROUND(#REF! / 1.2, 2)</f>
        <v>#REF!</v>
      </c>
      <c r="X597" s="9" t="e">
        <f>ROUND(#REF! / 1.2, 2)</f>
        <v>#REF!</v>
      </c>
      <c r="Y597" s="9" t="e">
        <f>ROUND(#REF! / 1.2, 2)</f>
        <v>#REF!</v>
      </c>
      <c r="Z597" s="9" t="e">
        <f>ROUND(#REF! / 1.2, 2)</f>
        <v>#REF!</v>
      </c>
      <c r="AA597" s="9" t="e">
        <f>Y597+Z597</f>
        <v>#REF!</v>
      </c>
      <c r="AD597" s="4">
        <v>183184548</v>
      </c>
      <c r="AE597" s="4">
        <v>10916141</v>
      </c>
      <c r="AG597" s="4" t="s">
        <v>246</v>
      </c>
      <c r="AH597" s="4" t="s">
        <v>1155</v>
      </c>
      <c r="AI597" s="4" t="s">
        <v>1146</v>
      </c>
    </row>
    <row r="598" spans="21:35" ht="15.6" x14ac:dyDescent="0.3">
      <c r="V598" s="9" t="e">
        <f>ROUND(ROUND(#REF!, 2)/1.2, 2)</f>
        <v>#REF!</v>
      </c>
      <c r="Y598" s="9" t="e">
        <f>ROUND(#REF! / 1.2, 2)</f>
        <v>#REF!</v>
      </c>
      <c r="AD598" s="4" t="s">
        <v>1156</v>
      </c>
      <c r="AE598" s="4" t="s">
        <v>1157</v>
      </c>
      <c r="AF598" s="4" t="s">
        <v>251</v>
      </c>
    </row>
    <row r="599" spans="21:35" ht="18" x14ac:dyDescent="0.3">
      <c r="U599" s="14" t="e">
        <f>#REF!+#REF!</f>
        <v>#REF!</v>
      </c>
      <c r="V599" s="9" t="e">
        <f>ROUND(#REF! / 1.2, 2)</f>
        <v>#REF!</v>
      </c>
      <c r="W599" s="9" t="e">
        <f>ROUND(#REF! / 1.2, 2)</f>
        <v>#REF!</v>
      </c>
      <c r="X599" s="9" t="e">
        <f>ROUND(#REF! / 1.2, 2)</f>
        <v>#REF!</v>
      </c>
      <c r="Y599" s="9" t="e">
        <f>ROUND(#REF! / 1.2, 2)</f>
        <v>#REF!</v>
      </c>
      <c r="Z599" s="9" t="e">
        <f>ROUND(#REF! / 1.2, 2)</f>
        <v>#REF!</v>
      </c>
      <c r="AA599" s="9" t="e">
        <f>Y599+Z599</f>
        <v>#REF!</v>
      </c>
      <c r="AD599" s="4">
        <v>183184781</v>
      </c>
      <c r="AE599" s="4">
        <v>11014432</v>
      </c>
      <c r="AG599" s="4" t="s">
        <v>246</v>
      </c>
      <c r="AH599" s="4" t="s">
        <v>1155</v>
      </c>
      <c r="AI599" s="4" t="s">
        <v>1146</v>
      </c>
    </row>
    <row r="600" spans="21:35" ht="15.6" x14ac:dyDescent="0.3">
      <c r="V600" s="9" t="e">
        <f>ROUND(ROUND(#REF!, 2)/1.2, 2)</f>
        <v>#REF!</v>
      </c>
      <c r="Y600" s="9" t="e">
        <f>ROUND(#REF! / 1.2, 2)</f>
        <v>#REF!</v>
      </c>
      <c r="AD600" s="4" t="s">
        <v>1158</v>
      </c>
      <c r="AE600" s="4" t="s">
        <v>1159</v>
      </c>
      <c r="AF600" s="4" t="s">
        <v>251</v>
      </c>
    </row>
    <row r="601" spans="21:35" ht="18" x14ac:dyDescent="0.3">
      <c r="U601" s="14" t="e">
        <f>#REF!+#REF!</f>
        <v>#REF!</v>
      </c>
      <c r="V601" s="9" t="e">
        <f>ROUND(#REF! / 1.2, 2)</f>
        <v>#REF!</v>
      </c>
      <c r="W601" s="9" t="e">
        <f>ROUND(#REF! / 1.2, 2)</f>
        <v>#REF!</v>
      </c>
      <c r="X601" s="9" t="e">
        <f>ROUND(#REF! / 1.2, 2)</f>
        <v>#REF!</v>
      </c>
      <c r="Y601" s="9" t="e">
        <f>ROUND(#REF! / 1.2, 2)</f>
        <v>#REF!</v>
      </c>
      <c r="Z601" s="9" t="e">
        <f>ROUND(#REF! / 1.2, 2)</f>
        <v>#REF!</v>
      </c>
      <c r="AA601" s="9" t="e">
        <f>Y601+Z601</f>
        <v>#REF!</v>
      </c>
      <c r="AD601" s="4">
        <v>183184550</v>
      </c>
      <c r="AE601" s="4">
        <v>11014431</v>
      </c>
      <c r="AG601" s="4" t="s">
        <v>260</v>
      </c>
      <c r="AH601" s="4" t="s">
        <v>1160</v>
      </c>
      <c r="AI601" s="4" t="s">
        <v>1146</v>
      </c>
    </row>
    <row r="602" spans="21:35" ht="15.6" x14ac:dyDescent="0.3">
      <c r="V602" s="9" t="e">
        <f>ROUND(ROUND(#REF!, 2)/1.2, 2)</f>
        <v>#REF!</v>
      </c>
      <c r="Y602" s="9" t="e">
        <f>ROUND(#REF! / 1.2, 2)</f>
        <v>#REF!</v>
      </c>
      <c r="AD602" s="4" t="s">
        <v>1161</v>
      </c>
      <c r="AE602" s="4" t="s">
        <v>1162</v>
      </c>
      <c r="AF602" s="4" t="s">
        <v>264</v>
      </c>
    </row>
    <row r="603" spans="21:35" ht="15.6" x14ac:dyDescent="0.3">
      <c r="V603" s="9" t="e">
        <f>ROUND(ROUND(#REF!, 2)/1.2, 2)</f>
        <v>#REF!</v>
      </c>
      <c r="Y603" s="9" t="e">
        <f>ROUND(#REF! / 1.2, 2)</f>
        <v>#REF!</v>
      </c>
      <c r="AD603" s="4" t="s">
        <v>1163</v>
      </c>
      <c r="AE603" s="4" t="s">
        <v>1164</v>
      </c>
      <c r="AF603" s="4" t="s">
        <v>267</v>
      </c>
    </row>
    <row r="604" spans="21:35" ht="15.6" x14ac:dyDescent="0.3">
      <c r="V604" s="9" t="e">
        <f>ROUND(ROUND(#REF!, 2)/1.2, 2)</f>
        <v>#REF!</v>
      </c>
      <c r="Y604" s="9" t="e">
        <f>ROUND(#REF! / 1.2, 2)</f>
        <v>#REF!</v>
      </c>
      <c r="AD604" s="4" t="s">
        <v>1165</v>
      </c>
      <c r="AE604" s="4" t="s">
        <v>1166</v>
      </c>
      <c r="AF604" s="4" t="s">
        <v>270</v>
      </c>
    </row>
    <row r="605" spans="21:35" ht="15.6" x14ac:dyDescent="0.3">
      <c r="V605" s="9" t="e">
        <f>ROUND(ROUND(#REF!, 2)/1.2, 2)</f>
        <v>#REF!</v>
      </c>
      <c r="Y605" s="9" t="e">
        <f>ROUND(#REF! / 1.2, 2)</f>
        <v>#REF!</v>
      </c>
      <c r="AD605" s="4" t="s">
        <v>1167</v>
      </c>
      <c r="AE605" s="4" t="s">
        <v>1168</v>
      </c>
      <c r="AF605" s="4" t="s">
        <v>273</v>
      </c>
    </row>
    <row r="606" spans="21:35" ht="15.6" x14ac:dyDescent="0.3">
      <c r="V606" s="9" t="e">
        <f>ROUND(ROUND(#REF!, 2)/1.2, 2)</f>
        <v>#REF!</v>
      </c>
      <c r="Y606" s="9" t="e">
        <f>ROUND(#REF! / 1.2, 2)</f>
        <v>#REF!</v>
      </c>
      <c r="AD606" s="4" t="s">
        <v>1169</v>
      </c>
      <c r="AE606" s="4" t="s">
        <v>1170</v>
      </c>
      <c r="AF606" s="4" t="s">
        <v>276</v>
      </c>
    </row>
    <row r="607" spans="21:35" ht="18" x14ac:dyDescent="0.3">
      <c r="U607" s="14" t="e">
        <f>#REF!+#REF!</f>
        <v>#REF!</v>
      </c>
      <c r="V607" s="9" t="e">
        <f>ROUND(#REF! / 1.2, 2)</f>
        <v>#REF!</v>
      </c>
      <c r="W607" s="9" t="e">
        <f>ROUND(#REF! / 1.2, 2)</f>
        <v>#REF!</v>
      </c>
      <c r="X607" s="9" t="e">
        <f>ROUND(#REF! / 1.2, 2)</f>
        <v>#REF!</v>
      </c>
      <c r="Y607" s="9" t="e">
        <f>ROUND(#REF! / 1.2, 2)</f>
        <v>#REF!</v>
      </c>
      <c r="Z607" s="9" t="e">
        <f>ROUND(#REF! / 1.2, 2)</f>
        <v>#REF!</v>
      </c>
      <c r="AA607" s="9" t="e">
        <f>Y607+Z607</f>
        <v>#REF!</v>
      </c>
      <c r="AD607" s="4">
        <v>183184551</v>
      </c>
      <c r="AE607" s="4">
        <v>10915623</v>
      </c>
      <c r="AG607" s="4" t="s">
        <v>1171</v>
      </c>
      <c r="AH607" s="4" t="s">
        <v>1172</v>
      </c>
      <c r="AI607" s="4" t="s">
        <v>1146</v>
      </c>
    </row>
    <row r="608" spans="21:35" ht="15.6" x14ac:dyDescent="0.3">
      <c r="V608" s="9" t="e">
        <f>ROUND(ROUND(#REF!, 2)/1.2, 2)</f>
        <v>#REF!</v>
      </c>
      <c r="Y608" s="9" t="e">
        <f>ROUND(#REF! / 1.2, 2)</f>
        <v>#REF!</v>
      </c>
      <c r="AD608" s="4" t="s">
        <v>1173</v>
      </c>
      <c r="AE608" s="4" t="s">
        <v>1174</v>
      </c>
      <c r="AF608" s="4" t="s">
        <v>273</v>
      </c>
    </row>
    <row r="609" spans="21:35" ht="15.6" x14ac:dyDescent="0.3">
      <c r="V609" s="9" t="e">
        <f>ROUND(ROUND(#REF!, 2)/1.2, 2)</f>
        <v>#REF!</v>
      </c>
      <c r="Y609" s="9" t="e">
        <f>ROUND(#REF! / 1.2, 2)</f>
        <v>#REF!</v>
      </c>
      <c r="AD609" s="4" t="s">
        <v>1175</v>
      </c>
      <c r="AE609" s="4" t="s">
        <v>1176</v>
      </c>
      <c r="AF609" s="4" t="s">
        <v>276</v>
      </c>
    </row>
    <row r="610" spans="21:35" ht="15.6" x14ac:dyDescent="0.3">
      <c r="V610" s="9" t="e">
        <f>ROUND(ROUND(#REF!, 2)/1.2, 2)</f>
        <v>#REF!</v>
      </c>
      <c r="Y610" s="9" t="e">
        <f>ROUND(#REF! / 1.2, 2)</f>
        <v>#REF!</v>
      </c>
      <c r="AD610" s="4" t="s">
        <v>1177</v>
      </c>
      <c r="AE610" s="4" t="s">
        <v>1178</v>
      </c>
      <c r="AF610" s="4" t="s">
        <v>264</v>
      </c>
    </row>
    <row r="611" spans="21:35" ht="15.6" x14ac:dyDescent="0.3">
      <c r="V611" s="9" t="e">
        <f>ROUND(ROUND(#REF!, 2)/1.2, 2)</f>
        <v>#REF!</v>
      </c>
      <c r="Y611" s="9" t="e">
        <f>ROUND(#REF! / 1.2, 2)</f>
        <v>#REF!</v>
      </c>
      <c r="AD611" s="4" t="s">
        <v>1179</v>
      </c>
      <c r="AE611" s="4" t="s">
        <v>1180</v>
      </c>
      <c r="AF611" s="4" t="s">
        <v>267</v>
      </c>
    </row>
    <row r="612" spans="21:35" ht="15.6" x14ac:dyDescent="0.3">
      <c r="V612" s="9" t="e">
        <f>ROUND(ROUND(#REF!, 2)/1.2, 2)</f>
        <v>#REF!</v>
      </c>
      <c r="Y612" s="9" t="e">
        <f>ROUND(#REF! / 1.2, 2)</f>
        <v>#REF!</v>
      </c>
      <c r="AD612" s="4" t="s">
        <v>1181</v>
      </c>
      <c r="AE612" s="4" t="s">
        <v>1182</v>
      </c>
      <c r="AF612" s="4" t="s">
        <v>270</v>
      </c>
    </row>
    <row r="613" spans="21:35" ht="18" x14ac:dyDescent="0.3">
      <c r="U613" s="14" t="e">
        <f>#REF!+#REF!</f>
        <v>#REF!</v>
      </c>
      <c r="V613" s="9" t="e">
        <f>ROUND(#REF! / 1.2, 2)</f>
        <v>#REF!</v>
      </c>
      <c r="W613" s="9" t="e">
        <f>ROUND(#REF! / 1.2, 2)</f>
        <v>#REF!</v>
      </c>
      <c r="X613" s="9" t="e">
        <f>ROUND(#REF! / 1.2, 2)</f>
        <v>#REF!</v>
      </c>
      <c r="Y613" s="9" t="e">
        <f>ROUND(#REF! / 1.2, 2)</f>
        <v>#REF!</v>
      </c>
      <c r="Z613" s="9" t="e">
        <f>ROUND(#REF! / 1.2, 2)</f>
        <v>#REF!</v>
      </c>
      <c r="AA613" s="9" t="e">
        <f>Y613+Z613</f>
        <v>#REF!</v>
      </c>
      <c r="AD613" s="4">
        <v>183184782</v>
      </c>
      <c r="AE613" s="4">
        <v>11014435</v>
      </c>
      <c r="AG613" s="4" t="s">
        <v>1171</v>
      </c>
      <c r="AH613" s="4" t="s">
        <v>1172</v>
      </c>
      <c r="AI613" s="4" t="s">
        <v>1146</v>
      </c>
    </row>
    <row r="614" spans="21:35" ht="15.6" x14ac:dyDescent="0.3">
      <c r="V614" s="9" t="e">
        <f>ROUND(ROUND(#REF!, 2)/1.2, 2)</f>
        <v>#REF!</v>
      </c>
      <c r="Y614" s="9" t="e">
        <f>ROUND(#REF! / 1.2, 2)</f>
        <v>#REF!</v>
      </c>
      <c r="AD614" s="4" t="s">
        <v>1183</v>
      </c>
      <c r="AE614" s="4" t="s">
        <v>1184</v>
      </c>
      <c r="AF614" s="4" t="s">
        <v>270</v>
      </c>
    </row>
    <row r="615" spans="21:35" ht="15.6" x14ac:dyDescent="0.3">
      <c r="V615" s="9" t="e">
        <f>ROUND(ROUND(#REF!, 2)/1.2, 2)</f>
        <v>#REF!</v>
      </c>
      <c r="Y615" s="9" t="e">
        <f>ROUND(#REF! / 1.2, 2)</f>
        <v>#REF!</v>
      </c>
      <c r="AD615" s="4" t="s">
        <v>1185</v>
      </c>
      <c r="AE615" s="4" t="s">
        <v>1186</v>
      </c>
      <c r="AF615" s="4" t="s">
        <v>267</v>
      </c>
    </row>
    <row r="616" spans="21:35" ht="15.6" x14ac:dyDescent="0.3">
      <c r="V616" s="9" t="e">
        <f>ROUND(ROUND(#REF!, 2)/1.2, 2)</f>
        <v>#REF!</v>
      </c>
      <c r="Y616" s="9" t="e">
        <f>ROUND(#REF! / 1.2, 2)</f>
        <v>#REF!</v>
      </c>
      <c r="AD616" s="4" t="s">
        <v>1187</v>
      </c>
      <c r="AE616" s="4" t="s">
        <v>1188</v>
      </c>
      <c r="AF616" s="4" t="s">
        <v>264</v>
      </c>
    </row>
    <row r="617" spans="21:35" ht="15.6" x14ac:dyDescent="0.3">
      <c r="V617" s="9" t="e">
        <f>ROUND(ROUND(#REF!, 2)/1.2, 2)</f>
        <v>#REF!</v>
      </c>
      <c r="Y617" s="9" t="e">
        <f>ROUND(#REF! / 1.2, 2)</f>
        <v>#REF!</v>
      </c>
      <c r="AD617" s="4" t="s">
        <v>1189</v>
      </c>
      <c r="AE617" s="4" t="s">
        <v>1190</v>
      </c>
      <c r="AF617" s="4" t="s">
        <v>276</v>
      </c>
    </row>
    <row r="618" spans="21:35" ht="15.6" x14ac:dyDescent="0.3">
      <c r="V618" s="9" t="e">
        <f>ROUND(ROUND(#REF!, 2)/1.2, 2)</f>
        <v>#REF!</v>
      </c>
      <c r="Y618" s="9" t="e">
        <f>ROUND(#REF! / 1.2, 2)</f>
        <v>#REF!</v>
      </c>
      <c r="AD618" s="4" t="s">
        <v>1191</v>
      </c>
      <c r="AE618" s="4" t="s">
        <v>1192</v>
      </c>
      <c r="AF618" s="4" t="s">
        <v>273</v>
      </c>
    </row>
    <row r="619" spans="21:35" ht="18" x14ac:dyDescent="0.3">
      <c r="U619" s="14" t="e">
        <f>#REF!+#REF!</f>
        <v>#REF!</v>
      </c>
      <c r="V619" s="9" t="e">
        <f>ROUND(#REF! / 1.2, 2)</f>
        <v>#REF!</v>
      </c>
      <c r="W619" s="9" t="e">
        <f>ROUND(#REF! / 1.2, 2)</f>
        <v>#REF!</v>
      </c>
      <c r="X619" s="9" t="e">
        <f>ROUND(#REF! / 1.2, 2)</f>
        <v>#REF!</v>
      </c>
      <c r="Y619" s="9" t="e">
        <f>ROUND(#REF! / 1.2, 2)</f>
        <v>#REF!</v>
      </c>
      <c r="Z619" s="9" t="e">
        <f>ROUND(#REF! / 1.2, 2)</f>
        <v>#REF!</v>
      </c>
      <c r="AA619" s="9" t="e">
        <f>Y619+Z619</f>
        <v>#REF!</v>
      </c>
      <c r="AD619" s="4">
        <v>183184552</v>
      </c>
      <c r="AE619" s="4">
        <v>10915622</v>
      </c>
      <c r="AG619" s="4" t="s">
        <v>309</v>
      </c>
      <c r="AH619" s="4" t="s">
        <v>1193</v>
      </c>
      <c r="AI619" s="4" t="s">
        <v>1146</v>
      </c>
    </row>
    <row r="620" spans="21:35" ht="15.6" x14ac:dyDescent="0.3">
      <c r="V620" s="9" t="e">
        <f>ROUND(ROUND(#REF!, 2)/1.2, 2)</f>
        <v>#REF!</v>
      </c>
      <c r="Y620" s="9" t="e">
        <f>ROUND(#REF! / 1.2, 2)</f>
        <v>#REF!</v>
      </c>
      <c r="AD620" s="4" t="s">
        <v>1194</v>
      </c>
      <c r="AE620" s="4" t="s">
        <v>1195</v>
      </c>
      <c r="AF620" s="4" t="s">
        <v>273</v>
      </c>
    </row>
    <row r="621" spans="21:35" ht="15.6" x14ac:dyDescent="0.3">
      <c r="V621" s="9" t="e">
        <f>ROUND(ROUND(#REF!, 2)/1.2, 2)</f>
        <v>#REF!</v>
      </c>
      <c r="Y621" s="9" t="e">
        <f>ROUND(#REF! / 1.2, 2)</f>
        <v>#REF!</v>
      </c>
      <c r="AD621" s="4" t="s">
        <v>1196</v>
      </c>
      <c r="AE621" s="4" t="s">
        <v>1197</v>
      </c>
      <c r="AF621" s="4" t="s">
        <v>276</v>
      </c>
    </row>
    <row r="622" spans="21:35" ht="15.6" x14ac:dyDescent="0.3">
      <c r="V622" s="9" t="e">
        <f>ROUND(ROUND(#REF!, 2)/1.2, 2)</f>
        <v>#REF!</v>
      </c>
      <c r="Y622" s="9" t="e">
        <f>ROUND(#REF! / 1.2, 2)</f>
        <v>#REF!</v>
      </c>
      <c r="AD622" s="4" t="s">
        <v>1198</v>
      </c>
      <c r="AE622" s="4" t="s">
        <v>1199</v>
      </c>
      <c r="AF622" s="4" t="s">
        <v>264</v>
      </c>
    </row>
    <row r="623" spans="21:35" ht="15.6" x14ac:dyDescent="0.3">
      <c r="V623" s="9" t="e">
        <f>ROUND(ROUND(#REF!, 2)/1.2, 2)</f>
        <v>#REF!</v>
      </c>
      <c r="Y623" s="9" t="e">
        <f>ROUND(#REF! / 1.2, 2)</f>
        <v>#REF!</v>
      </c>
      <c r="AD623" s="4" t="s">
        <v>1200</v>
      </c>
      <c r="AE623" s="4" t="s">
        <v>1201</v>
      </c>
      <c r="AF623" s="4" t="s">
        <v>267</v>
      </c>
    </row>
    <row r="624" spans="21:35" ht="15.6" x14ac:dyDescent="0.3">
      <c r="V624" s="9" t="e">
        <f>ROUND(ROUND(#REF!, 2)/1.2, 2)</f>
        <v>#REF!</v>
      </c>
      <c r="Y624" s="9" t="e">
        <f>ROUND(#REF! / 1.2, 2)</f>
        <v>#REF!</v>
      </c>
      <c r="AD624" s="4" t="s">
        <v>1202</v>
      </c>
      <c r="AE624" s="4" t="s">
        <v>1203</v>
      </c>
      <c r="AF624" s="4" t="s">
        <v>270</v>
      </c>
    </row>
    <row r="625" spans="21:35" ht="17.100000000000001" customHeight="1" x14ac:dyDescent="0.3">
      <c r="U625" s="6" t="e">
        <f>SUM(U626,U629,U631,U634,U635,U637)</f>
        <v>#REF!</v>
      </c>
      <c r="Y625" s="9" t="e">
        <f>SUM(Y626,Y629,Y631,Y634,Y635,Y637)</f>
        <v>#REF!</v>
      </c>
      <c r="Z625" s="9" t="e">
        <f>SUM(Z626,Z629,Z631,Z634,Z635,Z637)</f>
        <v>#REF!</v>
      </c>
      <c r="AA625" s="9" t="e">
        <f>SUM(AA626,AA629,AA631,AA634,AA635,AA637)</f>
        <v>#REF!</v>
      </c>
      <c r="AD625" s="4">
        <v>183184553</v>
      </c>
      <c r="AE625" s="4">
        <v>10916126</v>
      </c>
    </row>
    <row r="626" spans="21:35" ht="18" x14ac:dyDescent="0.3">
      <c r="U626" s="14" t="e">
        <f>#REF!+#REF!</f>
        <v>#REF!</v>
      </c>
      <c r="V626" s="9" t="e">
        <f>ROUND(#REF! / 1.2, 2)</f>
        <v>#REF!</v>
      </c>
      <c r="W626" s="9" t="e">
        <f>ROUND(#REF! / 1.2, 2)</f>
        <v>#REF!</v>
      </c>
      <c r="X626" s="9" t="e">
        <f>ROUND(#REF! / 1.2, 2)</f>
        <v>#REF!</v>
      </c>
      <c r="Y626" s="9" t="e">
        <f>ROUND(#REF! / 1.2, 2)</f>
        <v>#REF!</v>
      </c>
      <c r="Z626" s="9" t="e">
        <f>ROUND(#REF! / 1.2, 2)</f>
        <v>#REF!</v>
      </c>
      <c r="AA626" s="9" t="e">
        <f>Y626+Z626</f>
        <v>#REF!</v>
      </c>
      <c r="AD626" s="4">
        <v>183184555</v>
      </c>
      <c r="AE626" s="4">
        <v>10916138</v>
      </c>
      <c r="AG626" s="4" t="s">
        <v>321</v>
      </c>
      <c r="AH626" s="4" t="s">
        <v>1204</v>
      </c>
      <c r="AI626" s="4" t="s">
        <v>1146</v>
      </c>
    </row>
    <row r="627" spans="21:35" ht="15.6" x14ac:dyDescent="0.3">
      <c r="V627" s="9" t="e">
        <f>ROUND(ROUND(#REF!, 2)/1.2, 2)</f>
        <v>#REF!</v>
      </c>
      <c r="Y627" s="9" t="e">
        <f>ROUND(#REF! / 1.2, 2)</f>
        <v>#REF!</v>
      </c>
      <c r="AD627" s="4" t="s">
        <v>1205</v>
      </c>
      <c r="AE627" s="4" t="s">
        <v>1206</v>
      </c>
      <c r="AF627" s="4" t="s">
        <v>1207</v>
      </c>
    </row>
    <row r="628" spans="21:35" ht="15.6" x14ac:dyDescent="0.3">
      <c r="V628" s="9" t="e">
        <f>ROUND(ROUND(#REF!, 2)/1.2, 2)</f>
        <v>#REF!</v>
      </c>
      <c r="Y628" s="9" t="e">
        <f>ROUND(#REF! / 1.2, 2)</f>
        <v>#REF!</v>
      </c>
      <c r="AD628" s="4" t="s">
        <v>1208</v>
      </c>
      <c r="AE628" s="4" t="s">
        <v>1209</v>
      </c>
      <c r="AF628" s="4" t="s">
        <v>328</v>
      </c>
    </row>
    <row r="629" spans="21:35" ht="18" x14ac:dyDescent="0.3">
      <c r="U629" s="14" t="e">
        <f>#REF!+#REF!</f>
        <v>#REF!</v>
      </c>
      <c r="V629" s="9" t="e">
        <f>ROUND(#REF! / 1.2, 2)</f>
        <v>#REF!</v>
      </c>
      <c r="W629" s="9" t="e">
        <f>ROUND(#REF! / 1.2, 2)</f>
        <v>#REF!</v>
      </c>
      <c r="X629" s="9" t="e">
        <f>ROUND(#REF! / 1.2, 2)</f>
        <v>#REF!</v>
      </c>
      <c r="Y629" s="9" t="e">
        <f>ROUND(#REF! / 1.2, 2)</f>
        <v>#REF!</v>
      </c>
      <c r="Z629" s="9" t="e">
        <f>ROUND(#REF! / 1.2, 2)</f>
        <v>#REF!</v>
      </c>
      <c r="AA629" s="9" t="e">
        <f>Y629+Z629</f>
        <v>#REF!</v>
      </c>
      <c r="AD629" s="4">
        <v>183184557</v>
      </c>
      <c r="AE629" s="4">
        <v>10916137</v>
      </c>
      <c r="AG629" s="4" t="s">
        <v>332</v>
      </c>
      <c r="AH629" s="4" t="s">
        <v>1210</v>
      </c>
      <c r="AI629" s="4" t="s">
        <v>1146</v>
      </c>
    </row>
    <row r="630" spans="21:35" ht="15.6" x14ac:dyDescent="0.3">
      <c r="V630" s="9" t="e">
        <f>ROUND(ROUND(#REF!, 2)/1.2, 2)</f>
        <v>#REF!</v>
      </c>
      <c r="Y630" s="9" t="e">
        <f>ROUND(#REF! / 1.2, 2)</f>
        <v>#REF!</v>
      </c>
      <c r="AD630" s="4" t="s">
        <v>1211</v>
      </c>
      <c r="AE630" s="4" t="s">
        <v>1212</v>
      </c>
      <c r="AF630" s="4" t="s">
        <v>336</v>
      </c>
    </row>
    <row r="631" spans="21:35" ht="18" x14ac:dyDescent="0.3">
      <c r="U631" s="14" t="e">
        <f>#REF!+#REF!</f>
        <v>#REF!</v>
      </c>
      <c r="V631" s="9" t="e">
        <f>ROUND(#REF! / 1.2, 2)</f>
        <v>#REF!</v>
      </c>
      <c r="W631" s="9" t="e">
        <f>ROUND(#REF! / 1.2, 2)</f>
        <v>#REF!</v>
      </c>
      <c r="X631" s="9" t="e">
        <f>ROUND(#REF! / 1.2, 2)</f>
        <v>#REF!</v>
      </c>
      <c r="Y631" s="9" t="e">
        <f>ROUND(#REF! / 1.2, 2)</f>
        <v>#REF!</v>
      </c>
      <c r="Z631" s="9" t="e">
        <f>ROUND(#REF! / 1.2, 2)</f>
        <v>#REF!</v>
      </c>
      <c r="AA631" s="9" t="e">
        <f>Y631+Z631</f>
        <v>#REF!</v>
      </c>
      <c r="AD631" s="4">
        <v>183184783</v>
      </c>
      <c r="AE631" s="4">
        <v>11014968</v>
      </c>
      <c r="AG631" s="4" t="s">
        <v>332</v>
      </c>
      <c r="AH631" s="4" t="s">
        <v>1210</v>
      </c>
      <c r="AI631" s="4" t="s">
        <v>1146</v>
      </c>
    </row>
    <row r="632" spans="21:35" ht="15.6" x14ac:dyDescent="0.3">
      <c r="V632" s="9" t="e">
        <f>ROUND(ROUND(#REF!, 2)/1.2, 2)</f>
        <v>#REF!</v>
      </c>
      <c r="Y632" s="9" t="e">
        <f>ROUND(#REF! / 1.2, 2)</f>
        <v>#REF!</v>
      </c>
      <c r="AD632" s="4" t="s">
        <v>1213</v>
      </c>
      <c r="AE632" s="4" t="s">
        <v>1214</v>
      </c>
      <c r="AF632" s="4" t="s">
        <v>1215</v>
      </c>
    </row>
    <row r="633" spans="21:35" ht="15.6" x14ac:dyDescent="0.3">
      <c r="V633" s="9" t="e">
        <f>ROUND(ROUND(#REF!, 2)/1.2, 2)</f>
        <v>#REF!</v>
      </c>
      <c r="Y633" s="9" t="e">
        <f>ROUND(#REF! / 1.2, 2)</f>
        <v>#REF!</v>
      </c>
      <c r="AD633" s="4" t="s">
        <v>1216</v>
      </c>
      <c r="AE633" s="4" t="s">
        <v>1217</v>
      </c>
      <c r="AF633" s="4" t="s">
        <v>1218</v>
      </c>
    </row>
    <row r="634" spans="21:35" ht="18" x14ac:dyDescent="0.3">
      <c r="U634" s="14" t="e">
        <f>#REF!+#REF!</f>
        <v>#REF!</v>
      </c>
      <c r="V634" s="9"/>
      <c r="W634" s="9" t="e">
        <f>ROUND(#REF! / 1.2, 2)</f>
        <v>#REF!</v>
      </c>
      <c r="X634" s="9" t="e">
        <f>ROUND(#REF! / 1.2, 2)</f>
        <v>#REF!</v>
      </c>
      <c r="Y634" s="9"/>
      <c r="Z634" s="9" t="e">
        <f>ROUND(#REF! / 1.2, 2)</f>
        <v>#REF!</v>
      </c>
      <c r="AA634" s="9" t="e">
        <f>Y634+Z634</f>
        <v>#REF!</v>
      </c>
      <c r="AD634" s="4">
        <v>183184558</v>
      </c>
      <c r="AE634" s="4">
        <v>10916139</v>
      </c>
      <c r="AG634" s="4" t="s">
        <v>1219</v>
      </c>
      <c r="AH634" s="4" t="s">
        <v>1220</v>
      </c>
      <c r="AI634" s="4" t="s">
        <v>1146</v>
      </c>
    </row>
    <row r="635" spans="21:35" ht="18" x14ac:dyDescent="0.3">
      <c r="U635" s="14" t="e">
        <f>#REF!+#REF!</f>
        <v>#REF!</v>
      </c>
      <c r="V635" s="9" t="e">
        <f>ROUND(#REF! / 1.2, 2)</f>
        <v>#REF!</v>
      </c>
      <c r="W635" s="9" t="e">
        <f>ROUND(#REF! / 1.2, 2)</f>
        <v>#REF!</v>
      </c>
      <c r="X635" s="9" t="e">
        <f>ROUND(#REF! / 1.2, 2)</f>
        <v>#REF!</v>
      </c>
      <c r="Y635" s="9" t="e">
        <f>ROUND(#REF! / 1.2, 2)</f>
        <v>#REF!</v>
      </c>
      <c r="Z635" s="9" t="e">
        <f>ROUND(#REF! / 1.2, 2)</f>
        <v>#REF!</v>
      </c>
      <c r="AA635" s="9" t="e">
        <f>Y635+Z635</f>
        <v>#REF!</v>
      </c>
      <c r="AD635" s="4">
        <v>183184560</v>
      </c>
      <c r="AE635" s="4">
        <v>10916142</v>
      </c>
      <c r="AG635" s="4" t="s">
        <v>337</v>
      </c>
      <c r="AH635" s="4" t="s">
        <v>1221</v>
      </c>
      <c r="AI635" s="4" t="s">
        <v>1146</v>
      </c>
    </row>
    <row r="636" spans="21:35" ht="15.6" x14ac:dyDescent="0.3">
      <c r="V636" s="9" t="e">
        <f>ROUND(ROUND(#REF!, 2)/1.2, 2)</f>
        <v>#REF!</v>
      </c>
      <c r="Y636" s="9" t="e">
        <f>ROUND(#REF! / 1.2, 2)</f>
        <v>#REF!</v>
      </c>
      <c r="AD636" s="4" t="s">
        <v>1222</v>
      </c>
      <c r="AE636" s="4" t="s">
        <v>1223</v>
      </c>
      <c r="AF636" s="4" t="s">
        <v>341</v>
      </c>
    </row>
    <row r="637" spans="21:35" ht="18" x14ac:dyDescent="0.3">
      <c r="U637" s="14" t="e">
        <f>#REF!+#REF!</f>
        <v>#REF!</v>
      </c>
      <c r="V637" s="9" t="e">
        <f>ROUND(#REF! / 1.2, 2)</f>
        <v>#REF!</v>
      </c>
      <c r="W637" s="9" t="e">
        <f>ROUND(#REF! / 1.2, 2)</f>
        <v>#REF!</v>
      </c>
      <c r="X637" s="9" t="e">
        <f>ROUND(#REF! / 1.2, 2)</f>
        <v>#REF!</v>
      </c>
      <c r="Y637" s="9" t="e">
        <f>ROUND(#REF! / 1.2, 2)</f>
        <v>#REF!</v>
      </c>
      <c r="Z637" s="9" t="e">
        <f>ROUND(#REF! / 1.2, 2)</f>
        <v>#REF!</v>
      </c>
      <c r="AA637" s="9" t="e">
        <f>Y637+Z637</f>
        <v>#REF!</v>
      </c>
      <c r="AD637" s="4">
        <v>183184784</v>
      </c>
      <c r="AE637" s="4">
        <v>11014436</v>
      </c>
      <c r="AG637" s="4" t="s">
        <v>337</v>
      </c>
      <c r="AH637" s="4" t="s">
        <v>1221</v>
      </c>
      <c r="AI637" s="4" t="s">
        <v>1146</v>
      </c>
    </row>
    <row r="638" spans="21:35" ht="15.6" x14ac:dyDescent="0.3">
      <c r="V638" s="9" t="e">
        <f>ROUND(ROUND(#REF!, 2)/1.2, 2)</f>
        <v>#REF!</v>
      </c>
      <c r="Y638" s="9" t="e">
        <f>ROUND(#REF! / 1.2, 2)</f>
        <v>#REF!</v>
      </c>
      <c r="AD638" s="4" t="s">
        <v>1224</v>
      </c>
      <c r="AE638" s="4" t="s">
        <v>1225</v>
      </c>
      <c r="AF638" s="4" t="s">
        <v>341</v>
      </c>
    </row>
    <row r="639" spans="21:35" ht="17.100000000000001" customHeight="1" x14ac:dyDescent="0.3">
      <c r="U639" s="6" t="e">
        <f>SUM(U640,U642)</f>
        <v>#REF!</v>
      </c>
      <c r="Y639" s="9" t="e">
        <f>SUM(Y640,Y642)</f>
        <v>#REF!</v>
      </c>
      <c r="Z639" s="9" t="e">
        <f>SUM(Z640,Z642)</f>
        <v>#REF!</v>
      </c>
      <c r="AA639" s="9" t="e">
        <f>SUM(AA640,AA642)</f>
        <v>#REF!</v>
      </c>
      <c r="AD639" s="4">
        <v>183184561</v>
      </c>
      <c r="AE639" s="4">
        <v>10915611</v>
      </c>
    </row>
    <row r="640" spans="21:35" ht="18" x14ac:dyDescent="0.3">
      <c r="U640" s="14" t="e">
        <f>#REF!+#REF!</f>
        <v>#REF!</v>
      </c>
      <c r="V640" s="9" t="e">
        <f>ROUND(#REF! / 1.2, 2)</f>
        <v>#REF!</v>
      </c>
      <c r="W640" s="9" t="e">
        <f>ROUND(#REF! / 1.2, 2)</f>
        <v>#REF!</v>
      </c>
      <c r="X640" s="9" t="e">
        <f>ROUND(#REF! / 1.2, 2)</f>
        <v>#REF!</v>
      </c>
      <c r="Y640" s="9" t="e">
        <f>ROUND(#REF! / 1.2, 2)</f>
        <v>#REF!</v>
      </c>
      <c r="Z640" s="9" t="e">
        <f>ROUND(#REF! / 1.2, 2)</f>
        <v>#REF!</v>
      </c>
      <c r="AA640" s="9" t="e">
        <f>Y640+Z640</f>
        <v>#REF!</v>
      </c>
      <c r="AD640" s="4">
        <v>183184563</v>
      </c>
      <c r="AE640" s="4">
        <v>10915625</v>
      </c>
      <c r="AG640" s="4" t="s">
        <v>1226</v>
      </c>
      <c r="AH640" s="4" t="s">
        <v>1227</v>
      </c>
      <c r="AI640" s="4" t="s">
        <v>1146</v>
      </c>
    </row>
    <row r="641" spans="21:35" ht="15.6" x14ac:dyDescent="0.3">
      <c r="V641" s="9" t="e">
        <f>ROUND(ROUND(#REF!, 2)/1.2, 2)</f>
        <v>#REF!</v>
      </c>
      <c r="Y641" s="9" t="e">
        <f>ROUND(#REF! / 1.2, 2)</f>
        <v>#REF!</v>
      </c>
      <c r="AD641" s="4" t="s">
        <v>1228</v>
      </c>
      <c r="AE641" s="4" t="s">
        <v>1229</v>
      </c>
      <c r="AF641" s="4" t="s">
        <v>1230</v>
      </c>
    </row>
    <row r="642" spans="21:35" ht="18" x14ac:dyDescent="0.3">
      <c r="U642" s="14" t="e">
        <f>#REF!+#REF!</f>
        <v>#REF!</v>
      </c>
      <c r="V642" s="9" t="e">
        <f>ROUND(#REF! / 1.2, 2)</f>
        <v>#REF!</v>
      </c>
      <c r="W642" s="9" t="e">
        <f>ROUND(#REF! / 1.2, 2)</f>
        <v>#REF!</v>
      </c>
      <c r="X642" s="9" t="e">
        <f>ROUND(#REF! / 1.2, 2)</f>
        <v>#REF!</v>
      </c>
      <c r="Y642" s="9" t="e">
        <f>ROUND(#REF! / 1.2, 2)</f>
        <v>#REF!</v>
      </c>
      <c r="Z642" s="9" t="e">
        <f>ROUND(#REF! / 1.2, 2)</f>
        <v>#REF!</v>
      </c>
      <c r="AA642" s="9" t="e">
        <f>Y642+Z642</f>
        <v>#REF!</v>
      </c>
      <c r="AD642" s="4">
        <v>183184565</v>
      </c>
      <c r="AE642" s="4">
        <v>10916140</v>
      </c>
      <c r="AG642" s="4" t="s">
        <v>1231</v>
      </c>
      <c r="AH642" s="4" t="s">
        <v>1232</v>
      </c>
      <c r="AI642" s="4" t="s">
        <v>1146</v>
      </c>
    </row>
    <row r="643" spans="21:35" ht="15.6" x14ac:dyDescent="0.3">
      <c r="V643" s="9" t="e">
        <f>ROUND(ROUND(#REF!, 2)/1.2, 2)</f>
        <v>#REF!</v>
      </c>
      <c r="Y643" s="9" t="e">
        <f>ROUND(#REF! / 1.2, 2)</f>
        <v>#REF!</v>
      </c>
      <c r="AD643" s="4" t="s">
        <v>1233</v>
      </c>
      <c r="AE643" s="4" t="s">
        <v>1234</v>
      </c>
      <c r="AF643" s="4" t="s">
        <v>1235</v>
      </c>
    </row>
    <row r="644" spans="21:35" ht="15.6" x14ac:dyDescent="0.3">
      <c r="V644" s="9" t="e">
        <f>ROUND(ROUND(#REF!, 2)/1.2, 2)</f>
        <v>#REF!</v>
      </c>
      <c r="Y644" s="9" t="e">
        <f>ROUND(#REF! / 1.2, 2)</f>
        <v>#REF!</v>
      </c>
      <c r="AD644" s="4" t="s">
        <v>1236</v>
      </c>
      <c r="AE644" s="4" t="s">
        <v>1237</v>
      </c>
      <c r="AF644" s="4" t="s">
        <v>362</v>
      </c>
    </row>
    <row r="645" spans="21:35" ht="15.6" x14ac:dyDescent="0.3">
      <c r="V645" s="9" t="e">
        <f>ROUND(ROUND(#REF!, 2)/1.2, 2)</f>
        <v>#REF!</v>
      </c>
      <c r="Y645" s="9" t="e">
        <f>ROUND(#REF! / 1.2, 2)</f>
        <v>#REF!</v>
      </c>
      <c r="AD645" s="4" t="s">
        <v>1238</v>
      </c>
      <c r="AE645" s="4" t="s">
        <v>1239</v>
      </c>
      <c r="AF645" s="4" t="s">
        <v>1240</v>
      </c>
    </row>
    <row r="646" spans="21:35" ht="17.100000000000001" customHeight="1" x14ac:dyDescent="0.3">
      <c r="U646" s="6" t="e">
        <f>SUM(U647,U684)</f>
        <v>#REF!</v>
      </c>
      <c r="Y646" s="9" t="e">
        <f>SUM(Y647,Y684)</f>
        <v>#REF!</v>
      </c>
      <c r="Z646" s="9" t="e">
        <f>SUM(Z647,Z684)</f>
        <v>#REF!</v>
      </c>
      <c r="AA646" s="9" t="e">
        <f>SUM(AA647,AA684)</f>
        <v>#REF!</v>
      </c>
      <c r="AD646" s="4">
        <v>183184566</v>
      </c>
      <c r="AE646" s="4">
        <v>10899390</v>
      </c>
    </row>
    <row r="647" spans="21:35" ht="17.100000000000001" customHeight="1" x14ac:dyDescent="0.3">
      <c r="U647" s="6" t="e">
        <f>SUM(U648,U651,U654,U657,U660,U664,U668,U672,U676,U679)</f>
        <v>#REF!</v>
      </c>
      <c r="Y647" s="9" t="e">
        <f>SUM(Y648,Y651,Y654,Y657,Y660,Y664,Y668,Y672,Y676,Y679)</f>
        <v>#REF!</v>
      </c>
      <c r="Z647" s="9" t="e">
        <f>SUM(Z648,Z651,Z654,Z657,Z660,Z664,Z668,Z672,Z676,Z679)</f>
        <v>#REF!</v>
      </c>
      <c r="AA647" s="9" t="e">
        <f>SUM(AA648,AA651,AA654,AA657,AA660,AA664,AA668,AA672,AA676,AA679)</f>
        <v>#REF!</v>
      </c>
      <c r="AD647" s="4">
        <v>183184567</v>
      </c>
      <c r="AE647" s="4">
        <v>10899389</v>
      </c>
    </row>
    <row r="648" spans="21:35" ht="18" x14ac:dyDescent="0.3">
      <c r="U648" s="14" t="e">
        <f>#REF!+#REF!</f>
        <v>#REF!</v>
      </c>
      <c r="V648" s="9" t="e">
        <f>ROUND(#REF! / 1.2, 2)</f>
        <v>#REF!</v>
      </c>
      <c r="W648" s="9" t="e">
        <f>ROUND(#REF! / 1.2, 2)</f>
        <v>#REF!</v>
      </c>
      <c r="X648" s="9" t="e">
        <f>ROUND(#REF! / 1.2, 2)</f>
        <v>#REF!</v>
      </c>
      <c r="Y648" s="9" t="e">
        <f>ROUND(#REF! / 1.2, 2)</f>
        <v>#REF!</v>
      </c>
      <c r="Z648" s="9" t="e">
        <f>ROUND(#REF! / 1.2, 2)</f>
        <v>#REF!</v>
      </c>
      <c r="AA648" s="9" t="e">
        <f>Y648+Z648</f>
        <v>#REF!</v>
      </c>
      <c r="AD648" s="4">
        <v>183184569</v>
      </c>
      <c r="AE648" s="4">
        <v>10899398</v>
      </c>
      <c r="AG648" s="4" t="s">
        <v>399</v>
      </c>
      <c r="AH648" s="4" t="s">
        <v>1241</v>
      </c>
      <c r="AI648" s="4" t="s">
        <v>1146</v>
      </c>
    </row>
    <row r="649" spans="21:35" ht="15.6" x14ac:dyDescent="0.3">
      <c r="V649" s="9" t="e">
        <f>ROUND(ROUND(#REF!, 2)/1.2, 2)</f>
        <v>#REF!</v>
      </c>
      <c r="Y649" s="9" t="e">
        <f>ROUND(#REF! / 1.2, 2)</f>
        <v>#REF!</v>
      </c>
      <c r="AD649" s="4" t="s">
        <v>1242</v>
      </c>
      <c r="AE649" s="4" t="s">
        <v>1243</v>
      </c>
      <c r="AF649" s="4" t="s">
        <v>403</v>
      </c>
    </row>
    <row r="650" spans="21:35" ht="15.6" x14ac:dyDescent="0.3">
      <c r="V650" s="9" t="e">
        <f>ROUND(ROUND(#REF!, 2)/1.2, 2)</f>
        <v>#REF!</v>
      </c>
      <c r="Y650" s="9" t="e">
        <f>ROUND(#REF! / 1.2, 2)</f>
        <v>#REF!</v>
      </c>
      <c r="AD650" s="4" t="s">
        <v>1244</v>
      </c>
      <c r="AE650" s="4" t="s">
        <v>1245</v>
      </c>
      <c r="AF650" s="4" t="s">
        <v>406</v>
      </c>
    </row>
    <row r="651" spans="21:35" ht="18" x14ac:dyDescent="0.3">
      <c r="U651" s="14" t="e">
        <f>#REF!+#REF!</f>
        <v>#REF!</v>
      </c>
      <c r="V651" s="9" t="e">
        <f>ROUND(#REF! / 1.2, 2)</f>
        <v>#REF!</v>
      </c>
      <c r="W651" s="9" t="e">
        <f>ROUND(#REF! / 1.2, 2)</f>
        <v>#REF!</v>
      </c>
      <c r="X651" s="9" t="e">
        <f>ROUND(#REF! / 1.2, 2)</f>
        <v>#REF!</v>
      </c>
      <c r="Y651" s="9" t="e">
        <f>ROUND(#REF! / 1.2, 2)</f>
        <v>#REF!</v>
      </c>
      <c r="Z651" s="9" t="e">
        <f>ROUND(#REF! / 1.2, 2)</f>
        <v>#REF!</v>
      </c>
      <c r="AA651" s="9" t="e">
        <f>Y651+Z651</f>
        <v>#REF!</v>
      </c>
      <c r="AD651" s="4">
        <v>183184785</v>
      </c>
      <c r="AE651" s="4">
        <v>10904299</v>
      </c>
      <c r="AG651" s="4" t="s">
        <v>399</v>
      </c>
      <c r="AH651" s="4" t="s">
        <v>1241</v>
      </c>
      <c r="AI651" s="4" t="s">
        <v>1146</v>
      </c>
    </row>
    <row r="652" spans="21:35" ht="15.6" x14ac:dyDescent="0.3">
      <c r="V652" s="9" t="e">
        <f>ROUND(ROUND(#REF!, 2)/1.2, 2)</f>
        <v>#REF!</v>
      </c>
      <c r="Y652" s="9" t="e">
        <f>ROUND(#REF! / 1.2, 2)</f>
        <v>#REF!</v>
      </c>
      <c r="AD652" s="4" t="s">
        <v>1246</v>
      </c>
      <c r="AE652" s="4" t="s">
        <v>1247</v>
      </c>
      <c r="AF652" s="4" t="s">
        <v>406</v>
      </c>
    </row>
    <row r="653" spans="21:35" ht="15.6" x14ac:dyDescent="0.3">
      <c r="V653" s="9" t="e">
        <f>ROUND(ROUND(#REF!, 2)/1.2, 2)</f>
        <v>#REF!</v>
      </c>
      <c r="Y653" s="9" t="e">
        <f>ROUND(#REF! / 1.2, 2)</f>
        <v>#REF!</v>
      </c>
      <c r="AD653" s="4" t="s">
        <v>1248</v>
      </c>
      <c r="AE653" s="4" t="s">
        <v>1249</v>
      </c>
      <c r="AF653" s="4" t="s">
        <v>403</v>
      </c>
    </row>
    <row r="654" spans="21:35" ht="18" x14ac:dyDescent="0.3">
      <c r="U654" s="14" t="e">
        <f>#REF!+#REF!</f>
        <v>#REF!</v>
      </c>
      <c r="V654" s="9" t="e">
        <f>ROUND(#REF! / 1.2, 2)</f>
        <v>#REF!</v>
      </c>
      <c r="W654" s="9" t="e">
        <f>ROUND(#REF! / 1.2, 2)</f>
        <v>#REF!</v>
      </c>
      <c r="X654" s="9" t="e">
        <f>ROUND(#REF! / 1.2, 2)</f>
        <v>#REF!</v>
      </c>
      <c r="Y654" s="9" t="e">
        <f>ROUND(#REF! / 1.2, 2)</f>
        <v>#REF!</v>
      </c>
      <c r="Z654" s="9" t="e">
        <f>ROUND(#REF! / 1.2, 2)</f>
        <v>#REF!</v>
      </c>
      <c r="AA654" s="9" t="e">
        <f>Y654+Z654</f>
        <v>#REF!</v>
      </c>
      <c r="AD654" s="4">
        <v>183184786</v>
      </c>
      <c r="AE654" s="4">
        <v>11002272</v>
      </c>
      <c r="AG654" s="4" t="s">
        <v>399</v>
      </c>
      <c r="AH654" s="4" t="s">
        <v>1241</v>
      </c>
      <c r="AI654" s="4" t="s">
        <v>1146</v>
      </c>
    </row>
    <row r="655" spans="21:35" ht="15.6" x14ac:dyDescent="0.3">
      <c r="V655" s="9" t="e">
        <f>ROUND(ROUND(#REF!, 2)/1.2, 2)</f>
        <v>#REF!</v>
      </c>
      <c r="Y655" s="9" t="e">
        <f>ROUND(#REF! / 1.2, 2)</f>
        <v>#REF!</v>
      </c>
      <c r="AD655" s="4" t="s">
        <v>1250</v>
      </c>
      <c r="AE655" s="4" t="s">
        <v>1251</v>
      </c>
      <c r="AF655" s="4" t="s">
        <v>403</v>
      </c>
    </row>
    <row r="656" spans="21:35" ht="15.6" x14ac:dyDescent="0.3">
      <c r="V656" s="9" t="e">
        <f>ROUND(ROUND(#REF!, 2)/1.2, 2)</f>
        <v>#REF!</v>
      </c>
      <c r="Y656" s="9" t="e">
        <f>ROUND(#REF! / 1.2, 2)</f>
        <v>#REF!</v>
      </c>
      <c r="AD656" s="4" t="s">
        <v>1252</v>
      </c>
      <c r="AE656" s="4" t="s">
        <v>1253</v>
      </c>
      <c r="AF656" s="4" t="s">
        <v>406</v>
      </c>
    </row>
    <row r="657" spans="21:35" ht="18" x14ac:dyDescent="0.3">
      <c r="U657" s="14" t="e">
        <f>#REF!+#REF!</f>
        <v>#REF!</v>
      </c>
      <c r="V657" s="9" t="e">
        <f>ROUND(#REF! / 1.2, 2)</f>
        <v>#REF!</v>
      </c>
      <c r="W657" s="9" t="e">
        <f>ROUND(#REF! / 1.2, 2)</f>
        <v>#REF!</v>
      </c>
      <c r="X657" s="9" t="e">
        <f>ROUND(#REF! / 1.2, 2)</f>
        <v>#REF!</v>
      </c>
      <c r="Y657" s="9" t="e">
        <f>ROUND(#REF! / 1.2, 2)</f>
        <v>#REF!</v>
      </c>
      <c r="Z657" s="9" t="e">
        <f>ROUND(#REF! / 1.2, 2)</f>
        <v>#REF!</v>
      </c>
      <c r="AA657" s="9" t="e">
        <f>Y657+Z657</f>
        <v>#REF!</v>
      </c>
      <c r="AD657" s="4">
        <v>183184787</v>
      </c>
      <c r="AE657" s="4">
        <v>11002270</v>
      </c>
      <c r="AG657" s="4" t="s">
        <v>399</v>
      </c>
      <c r="AH657" s="4" t="s">
        <v>1241</v>
      </c>
      <c r="AI657" s="4" t="s">
        <v>1146</v>
      </c>
    </row>
    <row r="658" spans="21:35" ht="15.6" x14ac:dyDescent="0.3">
      <c r="V658" s="9" t="e">
        <f>ROUND(ROUND(#REF!, 2)/1.2, 2)</f>
        <v>#REF!</v>
      </c>
      <c r="Y658" s="9" t="e">
        <f>ROUND(#REF! / 1.2, 2)</f>
        <v>#REF!</v>
      </c>
      <c r="AD658" s="4" t="s">
        <v>1254</v>
      </c>
      <c r="AE658" s="4" t="s">
        <v>1255</v>
      </c>
      <c r="AF658" s="4" t="s">
        <v>406</v>
      </c>
    </row>
    <row r="659" spans="21:35" ht="15.6" x14ac:dyDescent="0.3">
      <c r="V659" s="9" t="e">
        <f>ROUND(ROUND(#REF!, 2)/1.2, 2)</f>
        <v>#REF!</v>
      </c>
      <c r="Y659" s="9" t="e">
        <f>ROUND(#REF! / 1.2, 2)</f>
        <v>#REF!</v>
      </c>
      <c r="AD659" s="4" t="s">
        <v>1256</v>
      </c>
      <c r="AE659" s="4" t="s">
        <v>1257</v>
      </c>
      <c r="AF659" s="4" t="s">
        <v>403</v>
      </c>
    </row>
    <row r="660" spans="21:35" ht="18" x14ac:dyDescent="0.3">
      <c r="U660" s="14" t="e">
        <f>#REF!+#REF!</f>
        <v>#REF!</v>
      </c>
      <c r="V660" s="9" t="e">
        <f>ROUND(#REF! / 1.2, 2)</f>
        <v>#REF!</v>
      </c>
      <c r="W660" s="9" t="e">
        <f>ROUND(#REF! / 1.2, 2)</f>
        <v>#REF!</v>
      </c>
      <c r="X660" s="9" t="e">
        <f>ROUND(#REF! / 1.2, 2)</f>
        <v>#REF!</v>
      </c>
      <c r="Y660" s="9" t="e">
        <f>ROUND(#REF! / 1.2, 2)</f>
        <v>#REF!</v>
      </c>
      <c r="Z660" s="9" t="e">
        <f>ROUND(#REF! / 1.2, 2)</f>
        <v>#REF!</v>
      </c>
      <c r="AA660" s="9" t="e">
        <f>Y660+Z660</f>
        <v>#REF!</v>
      </c>
      <c r="AD660" s="4">
        <v>183184571</v>
      </c>
      <c r="AE660" s="4">
        <v>10899805</v>
      </c>
      <c r="AG660" s="4" t="s">
        <v>417</v>
      </c>
      <c r="AH660" s="4" t="s">
        <v>1258</v>
      </c>
      <c r="AI660" s="4" t="s">
        <v>1146</v>
      </c>
    </row>
    <row r="661" spans="21:35" ht="15.6" x14ac:dyDescent="0.3">
      <c r="V661" s="9" t="e">
        <f>ROUND(ROUND(#REF!, 2)/1.2, 2)</f>
        <v>#REF!</v>
      </c>
      <c r="Y661" s="9" t="e">
        <f>ROUND(#REF! / 1.2, 2)</f>
        <v>#REF!</v>
      </c>
      <c r="AD661" s="4" t="s">
        <v>1259</v>
      </c>
      <c r="AE661" s="4" t="s">
        <v>1260</v>
      </c>
      <c r="AF661" s="4" t="s">
        <v>411</v>
      </c>
    </row>
    <row r="662" spans="21:35" ht="15.6" x14ac:dyDescent="0.3">
      <c r="V662" s="9" t="e">
        <f>ROUND(ROUND(#REF!, 2)/1.2, 2)</f>
        <v>#REF!</v>
      </c>
      <c r="Y662" s="9" t="e">
        <f>ROUND(#REF! / 1.2, 2)</f>
        <v>#REF!</v>
      </c>
      <c r="AD662" s="4" t="s">
        <v>1261</v>
      </c>
      <c r="AE662" s="4" t="s">
        <v>1262</v>
      </c>
      <c r="AF662" s="4" t="s">
        <v>414</v>
      </c>
    </row>
    <row r="663" spans="21:35" ht="15.6" x14ac:dyDescent="0.3">
      <c r="V663" s="9" t="e">
        <f>ROUND(ROUND(#REF!, 2)/1.2, 2)</f>
        <v>#REF!</v>
      </c>
      <c r="Y663" s="9" t="e">
        <f>ROUND(#REF! / 1.2, 2)</f>
        <v>#REF!</v>
      </c>
      <c r="AD663" s="4" t="s">
        <v>1263</v>
      </c>
      <c r="AE663" s="4" t="s">
        <v>1264</v>
      </c>
      <c r="AF663" s="4" t="s">
        <v>365</v>
      </c>
    </row>
    <row r="664" spans="21:35" ht="18" x14ac:dyDescent="0.3">
      <c r="U664" s="14" t="e">
        <f>#REF!+#REF!</f>
        <v>#REF!</v>
      </c>
      <c r="V664" s="9" t="e">
        <f>ROUND(#REF! / 1.2, 2)</f>
        <v>#REF!</v>
      </c>
      <c r="W664" s="9" t="e">
        <f>ROUND(#REF! / 1.2, 2)</f>
        <v>#REF!</v>
      </c>
      <c r="X664" s="9" t="e">
        <f>ROUND(#REF! / 1.2, 2)</f>
        <v>#REF!</v>
      </c>
      <c r="Y664" s="9" t="e">
        <f>ROUND(#REF! / 1.2, 2)</f>
        <v>#REF!</v>
      </c>
      <c r="Z664" s="9" t="e">
        <f>ROUND(#REF! / 1.2, 2)</f>
        <v>#REF!</v>
      </c>
      <c r="AA664" s="9" t="e">
        <f>Y664+Z664</f>
        <v>#REF!</v>
      </c>
      <c r="AD664" s="4">
        <v>183184788</v>
      </c>
      <c r="AE664" s="4">
        <v>10904298</v>
      </c>
      <c r="AG664" s="4" t="s">
        <v>417</v>
      </c>
      <c r="AH664" s="4" t="s">
        <v>1258</v>
      </c>
      <c r="AI664" s="4" t="s">
        <v>1146</v>
      </c>
    </row>
    <row r="665" spans="21:35" ht="15.6" x14ac:dyDescent="0.3">
      <c r="V665" s="9" t="e">
        <f>ROUND(ROUND(#REF!, 2)/1.2, 2)</f>
        <v>#REF!</v>
      </c>
      <c r="Y665" s="9" t="e">
        <f>ROUND(#REF! / 1.2, 2)</f>
        <v>#REF!</v>
      </c>
      <c r="AD665" s="4" t="s">
        <v>1265</v>
      </c>
      <c r="AE665" s="4" t="s">
        <v>1266</v>
      </c>
      <c r="AF665" s="4" t="s">
        <v>365</v>
      </c>
    </row>
    <row r="666" spans="21:35" ht="15.6" x14ac:dyDescent="0.3">
      <c r="V666" s="9" t="e">
        <f>ROUND(ROUND(#REF!, 2)/1.2, 2)</f>
        <v>#REF!</v>
      </c>
      <c r="Y666" s="9" t="e">
        <f>ROUND(#REF! / 1.2, 2)</f>
        <v>#REF!</v>
      </c>
      <c r="AD666" s="4" t="s">
        <v>1267</v>
      </c>
      <c r="AE666" s="4" t="s">
        <v>1268</v>
      </c>
      <c r="AF666" s="4" t="s">
        <v>414</v>
      </c>
    </row>
    <row r="667" spans="21:35" ht="15.6" x14ac:dyDescent="0.3">
      <c r="V667" s="9" t="e">
        <f>ROUND(ROUND(#REF!, 2)/1.2, 2)</f>
        <v>#REF!</v>
      </c>
      <c r="Y667" s="9" t="e">
        <f>ROUND(#REF! / 1.2, 2)</f>
        <v>#REF!</v>
      </c>
      <c r="AD667" s="4" t="s">
        <v>1269</v>
      </c>
      <c r="AE667" s="4" t="s">
        <v>1270</v>
      </c>
      <c r="AF667" s="4" t="s">
        <v>403</v>
      </c>
    </row>
    <row r="668" spans="21:35" ht="18" x14ac:dyDescent="0.3">
      <c r="U668" s="14" t="e">
        <f>#REF!+#REF!</f>
        <v>#REF!</v>
      </c>
      <c r="V668" s="9" t="e">
        <f>ROUND(#REF! / 1.2, 2)</f>
        <v>#REF!</v>
      </c>
      <c r="W668" s="9" t="e">
        <f>ROUND(#REF! / 1.2, 2)</f>
        <v>#REF!</v>
      </c>
      <c r="X668" s="9" t="e">
        <f>ROUND(#REF! / 1.2, 2)</f>
        <v>#REF!</v>
      </c>
      <c r="Y668" s="9" t="e">
        <f>ROUND(#REF! / 1.2, 2)</f>
        <v>#REF!</v>
      </c>
      <c r="Z668" s="9" t="e">
        <f>ROUND(#REF! / 1.2, 2)</f>
        <v>#REF!</v>
      </c>
      <c r="AA668" s="9" t="e">
        <f>Y668+Z668</f>
        <v>#REF!</v>
      </c>
      <c r="AD668" s="4">
        <v>183184789</v>
      </c>
      <c r="AE668" s="4">
        <v>11002273</v>
      </c>
      <c r="AG668" s="4" t="s">
        <v>417</v>
      </c>
      <c r="AH668" s="4" t="s">
        <v>1258</v>
      </c>
      <c r="AI668" s="4" t="s">
        <v>1146</v>
      </c>
    </row>
    <row r="669" spans="21:35" ht="15.6" x14ac:dyDescent="0.3">
      <c r="V669" s="9" t="e">
        <f>ROUND(ROUND(#REF!, 2)/1.2, 2)</f>
        <v>#REF!</v>
      </c>
      <c r="Y669" s="9" t="e">
        <f>ROUND(#REF! / 1.2, 2)</f>
        <v>#REF!</v>
      </c>
      <c r="AD669" s="4" t="s">
        <v>1271</v>
      </c>
      <c r="AE669" s="4" t="s">
        <v>1272</v>
      </c>
      <c r="AF669" s="4" t="s">
        <v>403</v>
      </c>
    </row>
    <row r="670" spans="21:35" ht="15.6" x14ac:dyDescent="0.3">
      <c r="V670" s="9" t="e">
        <f>ROUND(ROUND(#REF!, 2)/1.2, 2)</f>
        <v>#REF!</v>
      </c>
      <c r="Y670" s="9" t="e">
        <f>ROUND(#REF! / 1.2, 2)</f>
        <v>#REF!</v>
      </c>
      <c r="AD670" s="4" t="s">
        <v>1273</v>
      </c>
      <c r="AE670" s="4" t="s">
        <v>1274</v>
      </c>
      <c r="AF670" s="4" t="s">
        <v>414</v>
      </c>
    </row>
    <row r="671" spans="21:35" ht="15.6" x14ac:dyDescent="0.3">
      <c r="V671" s="9" t="e">
        <f>ROUND(ROUND(#REF!, 2)/1.2, 2)</f>
        <v>#REF!</v>
      </c>
      <c r="Y671" s="9" t="e">
        <f>ROUND(#REF! / 1.2, 2)</f>
        <v>#REF!</v>
      </c>
      <c r="AD671" s="4" t="s">
        <v>1275</v>
      </c>
      <c r="AE671" s="4" t="s">
        <v>1276</v>
      </c>
      <c r="AF671" s="4" t="s">
        <v>365</v>
      </c>
    </row>
    <row r="672" spans="21:35" ht="18" x14ac:dyDescent="0.3">
      <c r="U672" s="14" t="e">
        <f>#REF!+#REF!</f>
        <v>#REF!</v>
      </c>
      <c r="V672" s="9" t="e">
        <f>ROUND(#REF! / 1.2, 2)</f>
        <v>#REF!</v>
      </c>
      <c r="W672" s="9" t="e">
        <f>ROUND(#REF! / 1.2, 2)</f>
        <v>#REF!</v>
      </c>
      <c r="X672" s="9" t="e">
        <f>ROUND(#REF! / 1.2, 2)</f>
        <v>#REF!</v>
      </c>
      <c r="Y672" s="9" t="e">
        <f>ROUND(#REF! / 1.2, 2)</f>
        <v>#REF!</v>
      </c>
      <c r="Z672" s="9" t="e">
        <f>ROUND(#REF! / 1.2, 2)</f>
        <v>#REF!</v>
      </c>
      <c r="AA672" s="9" t="e">
        <f>Y672+Z672</f>
        <v>#REF!</v>
      </c>
      <c r="AD672" s="4">
        <v>183184790</v>
      </c>
      <c r="AE672" s="4">
        <v>11002274</v>
      </c>
      <c r="AG672" s="4" t="s">
        <v>417</v>
      </c>
      <c r="AH672" s="4" t="s">
        <v>1258</v>
      </c>
      <c r="AI672" s="4" t="s">
        <v>1146</v>
      </c>
    </row>
    <row r="673" spans="21:35" ht="15.6" x14ac:dyDescent="0.3">
      <c r="V673" s="9" t="e">
        <f>ROUND(ROUND(#REF!, 2)/1.2, 2)</f>
        <v>#REF!</v>
      </c>
      <c r="Y673" s="9" t="e">
        <f>ROUND(#REF! / 1.2, 2)</f>
        <v>#REF!</v>
      </c>
      <c r="AD673" s="4" t="s">
        <v>1277</v>
      </c>
      <c r="AE673" s="4" t="s">
        <v>1278</v>
      </c>
      <c r="AF673" s="4" t="s">
        <v>365</v>
      </c>
    </row>
    <row r="674" spans="21:35" ht="15.6" x14ac:dyDescent="0.3">
      <c r="V674" s="9" t="e">
        <f>ROUND(ROUND(#REF!, 2)/1.2, 2)</f>
        <v>#REF!</v>
      </c>
      <c r="Y674" s="9" t="e">
        <f>ROUND(#REF! / 1.2, 2)</f>
        <v>#REF!</v>
      </c>
      <c r="AD674" s="4" t="s">
        <v>1279</v>
      </c>
      <c r="AE674" s="4" t="s">
        <v>1280</v>
      </c>
      <c r="AF674" s="4" t="s">
        <v>414</v>
      </c>
    </row>
    <row r="675" spans="21:35" ht="15.6" x14ac:dyDescent="0.3">
      <c r="V675" s="9" t="e">
        <f>ROUND(ROUND(#REF!, 2)/1.2, 2)</f>
        <v>#REF!</v>
      </c>
      <c r="Y675" s="9" t="e">
        <f>ROUND(#REF! / 1.2, 2)</f>
        <v>#REF!</v>
      </c>
      <c r="AD675" s="4" t="s">
        <v>1281</v>
      </c>
      <c r="AE675" s="4" t="s">
        <v>1282</v>
      </c>
      <c r="AF675" s="4" t="s">
        <v>403</v>
      </c>
    </row>
    <row r="676" spans="21:35" ht="18" x14ac:dyDescent="0.3">
      <c r="U676" s="14" t="e">
        <f>#REF!+#REF!</f>
        <v>#REF!</v>
      </c>
      <c r="V676" s="9" t="e">
        <f>ROUND(#REF! / 1.2, 2)</f>
        <v>#REF!</v>
      </c>
      <c r="W676" s="9" t="e">
        <f>ROUND(#REF! / 1.2, 2)</f>
        <v>#REF!</v>
      </c>
      <c r="X676" s="9" t="e">
        <f>ROUND(#REF! / 1.2, 2)</f>
        <v>#REF!</v>
      </c>
      <c r="Y676" s="9" t="e">
        <f>ROUND(#REF! / 1.2, 2)</f>
        <v>#REF!</v>
      </c>
      <c r="Z676" s="9" t="e">
        <f>ROUND(#REF! / 1.2, 2)</f>
        <v>#REF!</v>
      </c>
      <c r="AA676" s="9" t="e">
        <f>Y676+Z676</f>
        <v>#REF!</v>
      </c>
      <c r="AD676" s="4">
        <v>183184573</v>
      </c>
      <c r="AE676" s="4">
        <v>10915060</v>
      </c>
      <c r="AG676" s="4" t="s">
        <v>433</v>
      </c>
      <c r="AH676" s="4" t="s">
        <v>1283</v>
      </c>
      <c r="AI676" s="4" t="s">
        <v>1146</v>
      </c>
    </row>
    <row r="677" spans="21:35" ht="15.6" x14ac:dyDescent="0.3">
      <c r="V677" s="9" t="e">
        <f>ROUND(ROUND(#REF!, 2)/1.2, 2)</f>
        <v>#REF!</v>
      </c>
      <c r="Y677" s="9" t="e">
        <f>ROUND(#REF! / 1.2, 2)</f>
        <v>#REF!</v>
      </c>
      <c r="AD677" s="4" t="s">
        <v>1284</v>
      </c>
      <c r="AE677" s="4" t="s">
        <v>1285</v>
      </c>
      <c r="AF677" s="4" t="s">
        <v>437</v>
      </c>
    </row>
    <row r="678" spans="21:35" ht="15.6" x14ac:dyDescent="0.3">
      <c r="V678" s="9" t="e">
        <f>ROUND(ROUND(#REF!, 2)/1.2, 2)</f>
        <v>#REF!</v>
      </c>
      <c r="Y678" s="9" t="e">
        <f>ROUND(#REF! / 1.2, 2)</f>
        <v>#REF!</v>
      </c>
      <c r="AD678" s="4" t="s">
        <v>1286</v>
      </c>
      <c r="AE678" s="4" t="s">
        <v>1287</v>
      </c>
      <c r="AF678" s="4" t="s">
        <v>440</v>
      </c>
    </row>
    <row r="679" spans="21:35" ht="18" x14ac:dyDescent="0.3">
      <c r="U679" s="14" t="e">
        <f>#REF!+#REF!</f>
        <v>#REF!</v>
      </c>
      <c r="V679" s="9" t="e">
        <f>ROUND(#REF! / 1.2, 2)</f>
        <v>#REF!</v>
      </c>
      <c r="W679" s="9" t="e">
        <f>ROUND(#REF! / 1.2, 2)</f>
        <v>#REF!</v>
      </c>
      <c r="X679" s="9" t="e">
        <f>ROUND(#REF! / 1.2, 2)</f>
        <v>#REF!</v>
      </c>
      <c r="Y679" s="9" t="e">
        <f>ROUND(#REF! / 1.2, 2)</f>
        <v>#REF!</v>
      </c>
      <c r="Z679" s="9" t="e">
        <f>ROUND(#REF! / 1.2, 2)</f>
        <v>#REF!</v>
      </c>
      <c r="AA679" s="9" t="e">
        <f>Y679+Z679</f>
        <v>#REF!</v>
      </c>
      <c r="AD679" s="4">
        <v>183184575</v>
      </c>
      <c r="AE679" s="4">
        <v>10915061</v>
      </c>
      <c r="AG679" s="4" t="s">
        <v>448</v>
      </c>
      <c r="AH679" s="4" t="s">
        <v>1288</v>
      </c>
      <c r="AI679" s="4" t="s">
        <v>1146</v>
      </c>
    </row>
    <row r="680" spans="21:35" ht="15.6" x14ac:dyDescent="0.3">
      <c r="V680" s="9" t="e">
        <f>ROUND(ROUND(#REF!, 2)/1.2, 2)</f>
        <v>#REF!</v>
      </c>
      <c r="Y680" s="9" t="e">
        <f>ROUND(#REF! / 1.2, 2)</f>
        <v>#REF!</v>
      </c>
      <c r="AD680" s="4" t="s">
        <v>1289</v>
      </c>
      <c r="AE680" s="4" t="s">
        <v>1290</v>
      </c>
      <c r="AF680" s="4" t="s">
        <v>452</v>
      </c>
    </row>
    <row r="681" spans="21:35" ht="15.6" x14ac:dyDescent="0.3">
      <c r="V681" s="9" t="e">
        <f>ROUND(ROUND(#REF!, 2)/1.2, 2)</f>
        <v>#REF!</v>
      </c>
      <c r="Y681" s="9" t="e">
        <f>ROUND(#REF! / 1.2, 2)</f>
        <v>#REF!</v>
      </c>
      <c r="AD681" s="4" t="s">
        <v>1291</v>
      </c>
      <c r="AE681" s="4" t="s">
        <v>1292</v>
      </c>
      <c r="AF681" s="4" t="s">
        <v>455</v>
      </c>
    </row>
    <row r="682" spans="21:35" ht="15.6" x14ac:dyDescent="0.3">
      <c r="V682" s="9" t="e">
        <f>ROUND(ROUND(#REF!, 2)/1.2, 2)</f>
        <v>#REF!</v>
      </c>
      <c r="Y682" s="9" t="e">
        <f>ROUND(#REF! / 1.2, 2)</f>
        <v>#REF!</v>
      </c>
      <c r="AD682" s="4" t="s">
        <v>1293</v>
      </c>
      <c r="AE682" s="4" t="s">
        <v>1294</v>
      </c>
      <c r="AF682" s="4" t="s">
        <v>458</v>
      </c>
    </row>
    <row r="683" spans="21:35" ht="15.6" x14ac:dyDescent="0.3">
      <c r="V683" s="9" t="e">
        <f>ROUND(ROUND(#REF!, 2)/1.2, 2)</f>
        <v>#REF!</v>
      </c>
      <c r="Y683" s="9" t="e">
        <f>ROUND(#REF! / 1.2, 2)</f>
        <v>#REF!</v>
      </c>
      <c r="AD683" s="4" t="s">
        <v>1295</v>
      </c>
      <c r="AE683" s="4" t="s">
        <v>1296</v>
      </c>
      <c r="AF683" s="4" t="s">
        <v>461</v>
      </c>
    </row>
    <row r="684" spans="21:35" ht="17.100000000000001" customHeight="1" x14ac:dyDescent="0.3">
      <c r="U684" s="6" t="e">
        <f>SUM(U685,U690,U693,U696)</f>
        <v>#REF!</v>
      </c>
      <c r="Y684" s="9" t="e">
        <f>SUM(Y685,Y690,Y693,Y696)</f>
        <v>#REF!</v>
      </c>
      <c r="Z684" s="9" t="e">
        <f>SUM(Z685,Z690,Z693,Z696)</f>
        <v>#REF!</v>
      </c>
      <c r="AA684" s="9" t="e">
        <f>SUM(AA685,AA690,AA693,AA696)</f>
        <v>#REF!</v>
      </c>
      <c r="AD684" s="4">
        <v>183184576</v>
      </c>
      <c r="AE684" s="4">
        <v>10915409</v>
      </c>
    </row>
    <row r="685" spans="21:35" ht="18" x14ac:dyDescent="0.3">
      <c r="U685" s="14" t="e">
        <f>#REF!+#REF!</f>
        <v>#REF!</v>
      </c>
      <c r="V685" s="9" t="e">
        <f>ROUND(#REF! / 1.2, 2)</f>
        <v>#REF!</v>
      </c>
      <c r="W685" s="9" t="e">
        <f>ROUND(#REF! / 1.2, 2)</f>
        <v>#REF!</v>
      </c>
      <c r="X685" s="9" t="e">
        <f>ROUND(#REF! / 1.2, 2)</f>
        <v>#REF!</v>
      </c>
      <c r="Y685" s="9" t="e">
        <f>ROUND(#REF! / 1.2, 2)</f>
        <v>#REF!</v>
      </c>
      <c r="Z685" s="9" t="e">
        <f>ROUND(#REF! / 1.2, 2)</f>
        <v>#REF!</v>
      </c>
      <c r="AA685" s="9" t="e">
        <f>Y685+Z685</f>
        <v>#REF!</v>
      </c>
      <c r="AD685" s="4">
        <v>183184578</v>
      </c>
      <c r="AE685" s="4">
        <v>10915412</v>
      </c>
      <c r="AG685" s="4" t="s">
        <v>474</v>
      </c>
      <c r="AH685" s="4" t="s">
        <v>1297</v>
      </c>
      <c r="AI685" s="4" t="s">
        <v>1146</v>
      </c>
    </row>
    <row r="686" spans="21:35" ht="15.6" x14ac:dyDescent="0.3">
      <c r="V686" s="9" t="e">
        <f>ROUND(ROUND(#REF!, 2)/1.2, 2)</f>
        <v>#REF!</v>
      </c>
      <c r="Y686" s="9" t="e">
        <f>ROUND(#REF! / 1.2, 2)</f>
        <v>#REF!</v>
      </c>
      <c r="AD686" s="4" t="s">
        <v>1298</v>
      </c>
      <c r="AE686" s="4" t="s">
        <v>1299</v>
      </c>
      <c r="AF686" s="4" t="s">
        <v>387</v>
      </c>
    </row>
    <row r="687" spans="21:35" ht="15.6" x14ac:dyDescent="0.3">
      <c r="V687" s="9" t="e">
        <f>ROUND(ROUND(#REF!, 2)/1.2, 2)</f>
        <v>#REF!</v>
      </c>
      <c r="Y687" s="9" t="e">
        <f>ROUND(#REF! / 1.2, 2)</f>
        <v>#REF!</v>
      </c>
      <c r="AD687" s="4" t="s">
        <v>1300</v>
      </c>
      <c r="AE687" s="4" t="s">
        <v>1301</v>
      </c>
      <c r="AF687" s="4" t="s">
        <v>480</v>
      </c>
    </row>
    <row r="688" spans="21:35" ht="15.6" x14ac:dyDescent="0.3">
      <c r="V688" s="9" t="e">
        <f>ROUND(ROUND(#REF!, 2)/1.2, 2)</f>
        <v>#REF!</v>
      </c>
      <c r="Y688" s="9" t="e">
        <f>ROUND(#REF! / 1.2, 2)</f>
        <v>#REF!</v>
      </c>
      <c r="AD688" s="4" t="s">
        <v>1302</v>
      </c>
      <c r="AE688" s="4" t="s">
        <v>1303</v>
      </c>
      <c r="AF688" s="4" t="s">
        <v>483</v>
      </c>
    </row>
    <row r="689" spans="21:35" ht="15.6" x14ac:dyDescent="0.3">
      <c r="V689" s="9" t="e">
        <f>ROUND(ROUND(#REF!, 2)/1.2, 2)</f>
        <v>#REF!</v>
      </c>
      <c r="Y689" s="9" t="e">
        <f>ROUND(#REF! / 1.2, 2)</f>
        <v>#REF!</v>
      </c>
      <c r="AD689" s="4" t="s">
        <v>1304</v>
      </c>
      <c r="AE689" s="4" t="s">
        <v>1305</v>
      </c>
      <c r="AF689" s="4" t="s">
        <v>486</v>
      </c>
    </row>
    <row r="690" spans="21:35" ht="18" x14ac:dyDescent="0.3">
      <c r="U690" s="14" t="e">
        <f>#REF!+#REF!</f>
        <v>#REF!</v>
      </c>
      <c r="V690" s="9" t="e">
        <f>ROUND(#REF! / 1.2, 2)</f>
        <v>#REF!</v>
      </c>
      <c r="W690" s="9" t="e">
        <f>ROUND(#REF! / 1.2, 2)</f>
        <v>#REF!</v>
      </c>
      <c r="X690" s="9" t="e">
        <f>ROUND(#REF! / 1.2, 2)</f>
        <v>#REF!</v>
      </c>
      <c r="Y690" s="9" t="e">
        <f>ROUND(#REF! / 1.2, 2)</f>
        <v>#REF!</v>
      </c>
      <c r="Z690" s="9" t="e">
        <f>ROUND(#REF! / 1.2, 2)</f>
        <v>#REF!</v>
      </c>
      <c r="AA690" s="9" t="e">
        <f>Y690+Z690</f>
        <v>#REF!</v>
      </c>
      <c r="AD690" s="4">
        <v>183184580</v>
      </c>
      <c r="AE690" s="4">
        <v>10915408</v>
      </c>
      <c r="AG690" s="4" t="s">
        <v>519</v>
      </c>
      <c r="AH690" s="4" t="s">
        <v>1306</v>
      </c>
      <c r="AI690" s="4" t="s">
        <v>1146</v>
      </c>
    </row>
    <row r="691" spans="21:35" ht="15.6" x14ac:dyDescent="0.3">
      <c r="V691" s="9" t="e">
        <f>ROUND(ROUND(#REF!, 2)/1.2, 2)</f>
        <v>#REF!</v>
      </c>
      <c r="Y691" s="9" t="e">
        <f>ROUND(#REF! / 1.2, 2)</f>
        <v>#REF!</v>
      </c>
      <c r="AD691" s="4" t="s">
        <v>1307</v>
      </c>
      <c r="AE691" s="4" t="s">
        <v>1308</v>
      </c>
      <c r="AF691" s="4" t="s">
        <v>365</v>
      </c>
    </row>
    <row r="692" spans="21:35" ht="15.6" x14ac:dyDescent="0.3">
      <c r="V692" s="9" t="e">
        <f>ROUND(ROUND(#REF!, 2)/1.2, 2)</f>
        <v>#REF!</v>
      </c>
      <c r="Y692" s="9" t="e">
        <f>ROUND(#REF! / 1.2, 2)</f>
        <v>#REF!</v>
      </c>
      <c r="AD692" s="4" t="s">
        <v>1309</v>
      </c>
      <c r="AE692" s="4" t="s">
        <v>1310</v>
      </c>
      <c r="AF692" s="4" t="s">
        <v>556</v>
      </c>
    </row>
    <row r="693" spans="21:35" ht="18" x14ac:dyDescent="0.3">
      <c r="U693" s="14" t="e">
        <f>#REF!+#REF!</f>
        <v>#REF!</v>
      </c>
      <c r="V693" s="9" t="e">
        <f>ROUND(#REF! / 1.2, 2)</f>
        <v>#REF!</v>
      </c>
      <c r="W693" s="9" t="e">
        <f>ROUND(#REF! / 1.2, 2)</f>
        <v>#REF!</v>
      </c>
      <c r="X693" s="9" t="e">
        <f>ROUND(#REF! / 1.2, 2)</f>
        <v>#REF!</v>
      </c>
      <c r="Y693" s="9" t="e">
        <f>ROUND(#REF! / 1.2, 2)</f>
        <v>#REF!</v>
      </c>
      <c r="Z693" s="9" t="e">
        <f>ROUND(#REF! / 1.2, 2)</f>
        <v>#REF!</v>
      </c>
      <c r="AA693" s="9" t="e">
        <f>Y693+Z693</f>
        <v>#REF!</v>
      </c>
      <c r="AD693" s="4">
        <v>183184791</v>
      </c>
      <c r="AE693" s="4">
        <v>11002269</v>
      </c>
      <c r="AG693" s="4" t="s">
        <v>519</v>
      </c>
      <c r="AH693" s="4" t="s">
        <v>1306</v>
      </c>
      <c r="AI693" s="4" t="s">
        <v>1146</v>
      </c>
    </row>
    <row r="694" spans="21:35" ht="15.6" x14ac:dyDescent="0.3">
      <c r="V694" s="9" t="e">
        <f>ROUND(ROUND(#REF!, 2)/1.2, 2)</f>
        <v>#REF!</v>
      </c>
      <c r="Y694" s="9" t="e">
        <f>ROUND(#REF! / 1.2, 2)</f>
        <v>#REF!</v>
      </c>
      <c r="AD694" s="4" t="s">
        <v>1311</v>
      </c>
      <c r="AE694" s="4" t="s">
        <v>1312</v>
      </c>
      <c r="AF694" s="4" t="s">
        <v>529</v>
      </c>
    </row>
    <row r="695" spans="21:35" ht="15.6" x14ac:dyDescent="0.3">
      <c r="V695" s="9" t="e">
        <f>ROUND(ROUND(#REF!, 2)/1.2, 2)</f>
        <v>#REF!</v>
      </c>
      <c r="Y695" s="9" t="e">
        <f>ROUND(#REF! / 1.2, 2)</f>
        <v>#REF!</v>
      </c>
      <c r="AD695" s="4" t="s">
        <v>1313</v>
      </c>
      <c r="AE695" s="4" t="s">
        <v>1314</v>
      </c>
      <c r="AF695" s="4" t="s">
        <v>365</v>
      </c>
    </row>
    <row r="696" spans="21:35" ht="18" x14ac:dyDescent="0.3">
      <c r="U696" s="14" t="e">
        <f>#REF!+#REF!</f>
        <v>#REF!</v>
      </c>
      <c r="V696" s="9" t="e">
        <f>ROUND(#REF! / 1.2, 2)</f>
        <v>#REF!</v>
      </c>
      <c r="W696" s="9" t="e">
        <f>ROUND(#REF! / 1.2, 2)</f>
        <v>#REF!</v>
      </c>
      <c r="X696" s="9" t="e">
        <f>ROUND(#REF! / 1.2, 2)</f>
        <v>#REF!</v>
      </c>
      <c r="Y696" s="9" t="e">
        <f>ROUND(#REF! / 1.2, 2)</f>
        <v>#REF!</v>
      </c>
      <c r="Z696" s="9" t="e">
        <f>ROUND(#REF! / 1.2, 2)</f>
        <v>#REF!</v>
      </c>
      <c r="AA696" s="9" t="e">
        <f>Y696+Z696</f>
        <v>#REF!</v>
      </c>
      <c r="AD696" s="4">
        <v>183184582</v>
      </c>
      <c r="AE696" s="4">
        <v>11002271</v>
      </c>
      <c r="AG696" s="4" t="s">
        <v>1315</v>
      </c>
      <c r="AH696" s="4" t="s">
        <v>1316</v>
      </c>
      <c r="AI696" s="4" t="s">
        <v>1146</v>
      </c>
    </row>
    <row r="697" spans="21:35" ht="15.6" x14ac:dyDescent="0.3">
      <c r="V697" s="9" t="e">
        <f>ROUND(ROUND(#REF!, 2)/1.2, 2)</f>
        <v>#REF!</v>
      </c>
      <c r="Y697" s="9" t="e">
        <f>ROUND(#REF! / 1.2, 2)</f>
        <v>#REF!</v>
      </c>
      <c r="AD697" s="4" t="s">
        <v>1317</v>
      </c>
      <c r="AE697" s="4" t="s">
        <v>1318</v>
      </c>
      <c r="AF697" s="4" t="s">
        <v>734</v>
      </c>
    </row>
    <row r="698" spans="21:35" ht="17.100000000000001" customHeight="1" x14ac:dyDescent="0.3">
      <c r="U698" s="6" t="e">
        <f>SUM(U699,U712)</f>
        <v>#REF!</v>
      </c>
      <c r="Y698" s="9" t="e">
        <f>SUM(Y699,Y712)</f>
        <v>#REF!</v>
      </c>
      <c r="Z698" s="9" t="e">
        <f>SUM(Z699,Z712)</f>
        <v>#REF!</v>
      </c>
      <c r="AA698" s="9" t="e">
        <f>SUM(AA699,AA712)</f>
        <v>#REF!</v>
      </c>
      <c r="AD698" s="4">
        <v>183184583</v>
      </c>
      <c r="AE698" s="4">
        <v>10899802</v>
      </c>
    </row>
    <row r="699" spans="21:35" ht="17.100000000000001" customHeight="1" x14ac:dyDescent="0.3">
      <c r="U699" s="6" t="e">
        <f>SUM(U700,U703,U706,U709)</f>
        <v>#REF!</v>
      </c>
      <c r="Y699" s="9" t="e">
        <f>SUM(Y700,Y703,Y706,Y709)</f>
        <v>#REF!</v>
      </c>
      <c r="Z699" s="9" t="e">
        <f>SUM(Z700,Z703,Z706,Z709)</f>
        <v>#REF!</v>
      </c>
      <c r="AA699" s="9" t="e">
        <f>SUM(AA700,AA703,AA706,AA709)</f>
        <v>#REF!</v>
      </c>
      <c r="AD699" s="4">
        <v>183184584</v>
      </c>
      <c r="AE699" s="4">
        <v>10899790</v>
      </c>
    </row>
    <row r="700" spans="21:35" ht="18" x14ac:dyDescent="0.3">
      <c r="U700" s="14" t="e">
        <f>#REF!+#REF!</f>
        <v>#REF!</v>
      </c>
      <c r="V700" s="9" t="e">
        <f>ROUND(#REF! / 1.2, 2)</f>
        <v>#REF!</v>
      </c>
      <c r="W700" s="9" t="e">
        <f>ROUND(#REF! / 1.2, 2)</f>
        <v>#REF!</v>
      </c>
      <c r="X700" s="9" t="e">
        <f>ROUND(#REF! / 1.2, 2)</f>
        <v>#REF!</v>
      </c>
      <c r="Y700" s="9" t="e">
        <f>ROUND(#REF! / 1.2, 2)</f>
        <v>#REF!</v>
      </c>
      <c r="Z700" s="9" t="e">
        <f>ROUND(#REF! / 1.2, 2)</f>
        <v>#REF!</v>
      </c>
      <c r="AA700" s="9" t="e">
        <f>Y700+Z700</f>
        <v>#REF!</v>
      </c>
      <c r="AD700" s="4">
        <v>183184586</v>
      </c>
      <c r="AE700" s="4">
        <v>10899801</v>
      </c>
      <c r="AG700" s="4" t="s">
        <v>615</v>
      </c>
      <c r="AH700" s="4" t="s">
        <v>1319</v>
      </c>
      <c r="AI700" s="4" t="s">
        <v>1146</v>
      </c>
    </row>
    <row r="701" spans="21:35" ht="15.6" x14ac:dyDescent="0.3">
      <c r="V701" s="9" t="e">
        <f>ROUND(ROUND(#REF!, 2)/1.2, 2)</f>
        <v>#REF!</v>
      </c>
      <c r="Y701" s="9" t="e">
        <f>ROUND(#REF! / 1.2, 2)</f>
        <v>#REF!</v>
      </c>
      <c r="AD701" s="4" t="s">
        <v>1320</v>
      </c>
      <c r="AE701" s="4" t="s">
        <v>1321</v>
      </c>
      <c r="AF701" s="4" t="s">
        <v>411</v>
      </c>
    </row>
    <row r="702" spans="21:35" ht="15.6" x14ac:dyDescent="0.3">
      <c r="V702" s="9" t="e">
        <f>ROUND(ROUND(#REF!, 2)/1.2, 2)</f>
        <v>#REF!</v>
      </c>
      <c r="Y702" s="9" t="e">
        <f>ROUND(#REF! / 1.2, 2)</f>
        <v>#REF!</v>
      </c>
      <c r="AD702" s="4" t="s">
        <v>1322</v>
      </c>
      <c r="AE702" s="4" t="s">
        <v>1323</v>
      </c>
      <c r="AF702" s="4" t="s">
        <v>406</v>
      </c>
    </row>
    <row r="703" spans="21:35" ht="18" x14ac:dyDescent="0.3">
      <c r="U703" s="14" t="e">
        <f>#REF!+#REF!</f>
        <v>#REF!</v>
      </c>
      <c r="V703" s="9" t="e">
        <f>ROUND(#REF! / 1.2, 2)</f>
        <v>#REF!</v>
      </c>
      <c r="W703" s="9" t="e">
        <f>ROUND(#REF! / 1.2, 2)</f>
        <v>#REF!</v>
      </c>
      <c r="X703" s="9" t="e">
        <f>ROUND(#REF! / 1.2, 2)</f>
        <v>#REF!</v>
      </c>
      <c r="Y703" s="9" t="e">
        <f>ROUND(#REF! / 1.2, 2)</f>
        <v>#REF!</v>
      </c>
      <c r="Z703" s="9" t="e">
        <f>ROUND(#REF! / 1.2, 2)</f>
        <v>#REF!</v>
      </c>
      <c r="AA703" s="9" t="e">
        <f>Y703+Z703</f>
        <v>#REF!</v>
      </c>
      <c r="AD703" s="4">
        <v>183184792</v>
      </c>
      <c r="AE703" s="4">
        <v>10915463</v>
      </c>
      <c r="AG703" s="4" t="s">
        <v>615</v>
      </c>
      <c r="AH703" s="4" t="s">
        <v>1319</v>
      </c>
      <c r="AI703" s="4" t="s">
        <v>1146</v>
      </c>
    </row>
    <row r="704" spans="21:35" ht="15.6" x14ac:dyDescent="0.3">
      <c r="V704" s="9" t="e">
        <f>ROUND(ROUND(#REF!, 2)/1.2, 2)</f>
        <v>#REF!</v>
      </c>
      <c r="Y704" s="9" t="e">
        <f>ROUND(#REF! / 1.2, 2)</f>
        <v>#REF!</v>
      </c>
      <c r="AD704" s="4" t="s">
        <v>1324</v>
      </c>
      <c r="AE704" s="4" t="s">
        <v>1325</v>
      </c>
      <c r="AF704" s="4" t="s">
        <v>406</v>
      </c>
    </row>
    <row r="705" spans="21:35" ht="15.6" x14ac:dyDescent="0.3">
      <c r="V705" s="9" t="e">
        <f>ROUND(ROUND(#REF!, 2)/1.2, 2)</f>
        <v>#REF!</v>
      </c>
      <c r="Y705" s="9" t="e">
        <f>ROUND(#REF! / 1.2, 2)</f>
        <v>#REF!</v>
      </c>
      <c r="AD705" s="4" t="s">
        <v>1326</v>
      </c>
      <c r="AE705" s="4" t="s">
        <v>1327</v>
      </c>
      <c r="AF705" s="4" t="s">
        <v>411</v>
      </c>
    </row>
    <row r="706" spans="21:35" ht="18" x14ac:dyDescent="0.3">
      <c r="U706" s="14" t="e">
        <f>#REF!+#REF!</f>
        <v>#REF!</v>
      </c>
      <c r="V706" s="9" t="e">
        <f>ROUND(#REF! / 1.2, 2)</f>
        <v>#REF!</v>
      </c>
      <c r="W706" s="9" t="e">
        <f>ROUND(#REF! / 1.2, 2)</f>
        <v>#REF!</v>
      </c>
      <c r="X706" s="9" t="e">
        <f>ROUND(#REF! / 1.2, 2)</f>
        <v>#REF!</v>
      </c>
      <c r="Y706" s="9" t="e">
        <f>ROUND(#REF! / 1.2, 2)</f>
        <v>#REF!</v>
      </c>
      <c r="Z706" s="9" t="e">
        <f>ROUND(#REF! / 1.2, 2)</f>
        <v>#REF!</v>
      </c>
      <c r="AA706" s="9" t="e">
        <f>Y706+Z706</f>
        <v>#REF!</v>
      </c>
      <c r="AD706" s="4">
        <v>183184793</v>
      </c>
      <c r="AE706" s="4">
        <v>11013208</v>
      </c>
      <c r="AG706" s="4" t="s">
        <v>615</v>
      </c>
      <c r="AH706" s="4" t="s">
        <v>1319</v>
      </c>
      <c r="AI706" s="4" t="s">
        <v>1146</v>
      </c>
    </row>
    <row r="707" spans="21:35" ht="15.6" x14ac:dyDescent="0.3">
      <c r="V707" s="9" t="e">
        <f>ROUND(ROUND(#REF!, 2)/1.2, 2)</f>
        <v>#REF!</v>
      </c>
      <c r="Y707" s="9" t="e">
        <f>ROUND(#REF! / 1.2, 2)</f>
        <v>#REF!</v>
      </c>
      <c r="AD707" s="4" t="s">
        <v>1328</v>
      </c>
      <c r="AE707" s="4" t="s">
        <v>1329</v>
      </c>
      <c r="AF707" s="4" t="s">
        <v>411</v>
      </c>
    </row>
    <row r="708" spans="21:35" ht="15.6" x14ac:dyDescent="0.3">
      <c r="V708" s="9" t="e">
        <f>ROUND(ROUND(#REF!, 2)/1.2, 2)</f>
        <v>#REF!</v>
      </c>
      <c r="Y708" s="9" t="e">
        <f>ROUND(#REF! / 1.2, 2)</f>
        <v>#REF!</v>
      </c>
      <c r="AD708" s="4" t="s">
        <v>1330</v>
      </c>
      <c r="AE708" s="4" t="s">
        <v>1331</v>
      </c>
      <c r="AF708" s="4" t="s">
        <v>406</v>
      </c>
    </row>
    <row r="709" spans="21:35" ht="18" x14ac:dyDescent="0.3">
      <c r="U709" s="14" t="e">
        <f>#REF!+#REF!</f>
        <v>#REF!</v>
      </c>
      <c r="V709" s="9" t="e">
        <f>ROUND(#REF! / 1.2, 2)</f>
        <v>#REF!</v>
      </c>
      <c r="W709" s="9" t="e">
        <f>ROUND(#REF! / 1.2, 2)</f>
        <v>#REF!</v>
      </c>
      <c r="X709" s="9" t="e">
        <f>ROUND(#REF! / 1.2, 2)</f>
        <v>#REF!</v>
      </c>
      <c r="Y709" s="9" t="e">
        <f>ROUND(#REF! / 1.2, 2)</f>
        <v>#REF!</v>
      </c>
      <c r="Z709" s="9" t="e">
        <f>ROUND(#REF! / 1.2, 2)</f>
        <v>#REF!</v>
      </c>
      <c r="AA709" s="9" t="e">
        <f>Y709+Z709</f>
        <v>#REF!</v>
      </c>
      <c r="AD709" s="4">
        <v>183184794</v>
      </c>
      <c r="AE709" s="4">
        <v>11013207</v>
      </c>
      <c r="AG709" s="4" t="s">
        <v>615</v>
      </c>
      <c r="AH709" s="4" t="s">
        <v>1319</v>
      </c>
      <c r="AI709" s="4" t="s">
        <v>1146</v>
      </c>
    </row>
    <row r="710" spans="21:35" ht="15.6" x14ac:dyDescent="0.3">
      <c r="V710" s="9" t="e">
        <f>ROUND(ROUND(#REF!, 2)/1.2, 2)</f>
        <v>#REF!</v>
      </c>
      <c r="Y710" s="9" t="e">
        <f>ROUND(#REF! / 1.2, 2)</f>
        <v>#REF!</v>
      </c>
      <c r="AD710" s="4" t="s">
        <v>1332</v>
      </c>
      <c r="AE710" s="4" t="s">
        <v>1333</v>
      </c>
      <c r="AF710" s="4" t="s">
        <v>406</v>
      </c>
    </row>
    <row r="711" spans="21:35" ht="15.6" x14ac:dyDescent="0.3">
      <c r="V711" s="9" t="e">
        <f>ROUND(ROUND(#REF!, 2)/1.2, 2)</f>
        <v>#REF!</v>
      </c>
      <c r="Y711" s="9" t="e">
        <f>ROUND(#REF! / 1.2, 2)</f>
        <v>#REF!</v>
      </c>
      <c r="AD711" s="4" t="s">
        <v>1334</v>
      </c>
      <c r="AE711" s="4" t="s">
        <v>1335</v>
      </c>
      <c r="AF711" s="4" t="s">
        <v>411</v>
      </c>
    </row>
    <row r="712" spans="21:35" ht="17.100000000000001" customHeight="1" x14ac:dyDescent="0.3">
      <c r="U712" s="6" t="e">
        <f>SUM(U713,U716,U719,U721,U723)</f>
        <v>#REF!</v>
      </c>
      <c r="Y712" s="9" t="e">
        <f>SUM(Y713,Y716,Y719,Y721,Y723)</f>
        <v>#REF!</v>
      </c>
      <c r="Z712" s="9" t="e">
        <f>SUM(Z713,Z716,Z719,Z721,Z723)</f>
        <v>#REF!</v>
      </c>
      <c r="AA712" s="9" t="e">
        <f>SUM(AA713,AA716,AA719,AA721,AA723)</f>
        <v>#REF!</v>
      </c>
      <c r="AD712" s="4">
        <v>183184587</v>
      </c>
      <c r="AE712" s="4">
        <v>10899789</v>
      </c>
    </row>
    <row r="713" spans="21:35" ht="18" x14ac:dyDescent="0.3">
      <c r="U713" s="14" t="e">
        <f>#REF!+#REF!</f>
        <v>#REF!</v>
      </c>
      <c r="V713" s="9" t="e">
        <f>ROUND(#REF! / 1.2, 2)</f>
        <v>#REF!</v>
      </c>
      <c r="W713" s="9" t="e">
        <f>ROUND(#REF! / 1.2, 2)</f>
        <v>#REF!</v>
      </c>
      <c r="X713" s="9" t="e">
        <f>ROUND(#REF! / 1.2, 2)</f>
        <v>#REF!</v>
      </c>
      <c r="Y713" s="9" t="e">
        <f>ROUND(#REF! / 1.2, 2)</f>
        <v>#REF!</v>
      </c>
      <c r="Z713" s="9" t="e">
        <f>ROUND(#REF! / 1.2, 2)</f>
        <v>#REF!</v>
      </c>
      <c r="AA713" s="9" t="e">
        <f>Y713+Z713</f>
        <v>#REF!</v>
      </c>
      <c r="AD713" s="4">
        <v>183184589</v>
      </c>
      <c r="AE713" s="4">
        <v>10915460</v>
      </c>
      <c r="AG713" s="4" t="s">
        <v>621</v>
      </c>
      <c r="AH713" s="4" t="s">
        <v>1336</v>
      </c>
      <c r="AI713" s="4" t="s">
        <v>1146</v>
      </c>
    </row>
    <row r="714" spans="21:35" ht="15.6" x14ac:dyDescent="0.3">
      <c r="V714" s="9" t="e">
        <f>ROUND(ROUND(#REF!, 2)/1.2, 2)</f>
        <v>#REF!</v>
      </c>
      <c r="Y714" s="9" t="e">
        <f>ROUND(#REF! / 1.2, 2)</f>
        <v>#REF!</v>
      </c>
      <c r="AD714" s="4" t="s">
        <v>1337</v>
      </c>
      <c r="AE714" s="4" t="s">
        <v>1338</v>
      </c>
      <c r="AF714" s="4" t="s">
        <v>556</v>
      </c>
    </row>
    <row r="715" spans="21:35" ht="15.6" x14ac:dyDescent="0.3">
      <c r="V715" s="9" t="e">
        <f>ROUND(ROUND(#REF!, 2)/1.2, 2)</f>
        <v>#REF!</v>
      </c>
      <c r="Y715" s="9" t="e">
        <f>ROUND(#REF! / 1.2, 2)</f>
        <v>#REF!</v>
      </c>
      <c r="AD715" s="4" t="s">
        <v>1339</v>
      </c>
      <c r="AE715" s="4" t="s">
        <v>1340</v>
      </c>
      <c r="AF715" s="4" t="s">
        <v>365</v>
      </c>
    </row>
    <row r="716" spans="21:35" ht="18" x14ac:dyDescent="0.3">
      <c r="U716" s="14" t="e">
        <f>#REF!+#REF!</f>
        <v>#REF!</v>
      </c>
      <c r="V716" s="9" t="e">
        <f>ROUND(#REF! / 1.2, 2)</f>
        <v>#REF!</v>
      </c>
      <c r="W716" s="9" t="e">
        <f>ROUND(#REF! / 1.2, 2)</f>
        <v>#REF!</v>
      </c>
      <c r="X716" s="9" t="e">
        <f>ROUND(#REF! / 1.2, 2)</f>
        <v>#REF!</v>
      </c>
      <c r="Y716" s="9" t="e">
        <f>ROUND(#REF! / 1.2, 2)</f>
        <v>#REF!</v>
      </c>
      <c r="Z716" s="9" t="e">
        <f>ROUND(#REF! / 1.2, 2)</f>
        <v>#REF!</v>
      </c>
      <c r="AA716" s="9" t="e">
        <f>Y716+Z716</f>
        <v>#REF!</v>
      </c>
      <c r="AD716" s="4">
        <v>183184795</v>
      </c>
      <c r="AE716" s="4">
        <v>11013298</v>
      </c>
      <c r="AG716" s="4" t="s">
        <v>621</v>
      </c>
      <c r="AH716" s="4" t="s">
        <v>1336</v>
      </c>
      <c r="AI716" s="4" t="s">
        <v>1146</v>
      </c>
    </row>
    <row r="717" spans="21:35" ht="15.6" x14ac:dyDescent="0.3">
      <c r="V717" s="9" t="e">
        <f>ROUND(ROUND(#REF!, 2)/1.2, 2)</f>
        <v>#REF!</v>
      </c>
      <c r="Y717" s="9" t="e">
        <f>ROUND(#REF! / 1.2, 2)</f>
        <v>#REF!</v>
      </c>
      <c r="AD717" s="4" t="s">
        <v>1341</v>
      </c>
      <c r="AE717" s="4" t="s">
        <v>1342</v>
      </c>
      <c r="AF717" s="4" t="s">
        <v>365</v>
      </c>
    </row>
    <row r="718" spans="21:35" ht="15.6" x14ac:dyDescent="0.3">
      <c r="V718" s="9" t="e">
        <f>ROUND(ROUND(#REF!, 2)/1.2, 2)</f>
        <v>#REF!</v>
      </c>
      <c r="Y718" s="9" t="e">
        <f>ROUND(#REF! / 1.2, 2)</f>
        <v>#REF!</v>
      </c>
      <c r="AD718" s="4" t="s">
        <v>1343</v>
      </c>
      <c r="AE718" s="4" t="s">
        <v>1344</v>
      </c>
      <c r="AF718" s="4" t="s">
        <v>529</v>
      </c>
    </row>
    <row r="719" spans="21:35" ht="18" x14ac:dyDescent="0.3">
      <c r="U719" s="14" t="e">
        <f>#REF!+#REF!</f>
        <v>#REF!</v>
      </c>
      <c r="V719" s="9" t="e">
        <f>ROUND(#REF! / 1.2, 2)</f>
        <v>#REF!</v>
      </c>
      <c r="W719" s="9" t="e">
        <f>ROUND(#REF! / 1.2, 2)</f>
        <v>#REF!</v>
      </c>
      <c r="X719" s="9" t="e">
        <f>ROUND(#REF! / 1.2, 2)</f>
        <v>#REF!</v>
      </c>
      <c r="Y719" s="9" t="e">
        <f>ROUND(#REF! / 1.2, 2)</f>
        <v>#REF!</v>
      </c>
      <c r="Z719" s="9" t="e">
        <f>ROUND(#REF! / 1.2, 2)</f>
        <v>#REF!</v>
      </c>
      <c r="AA719" s="9" t="e">
        <f>Y719+Z719</f>
        <v>#REF!</v>
      </c>
      <c r="AD719" s="4">
        <v>183184591</v>
      </c>
      <c r="AE719" s="4">
        <v>10899803</v>
      </c>
      <c r="AG719" s="4" t="s">
        <v>1345</v>
      </c>
      <c r="AH719" s="4" t="s">
        <v>1346</v>
      </c>
      <c r="AI719" s="4" t="s">
        <v>1146</v>
      </c>
    </row>
    <row r="720" spans="21:35" ht="15.6" x14ac:dyDescent="0.3">
      <c r="V720" s="9" t="e">
        <f>ROUND(ROUND(#REF!, 2)/1.2, 2)</f>
        <v>#REF!</v>
      </c>
      <c r="Y720" s="9" t="e">
        <f>ROUND(#REF! / 1.2, 2)</f>
        <v>#REF!</v>
      </c>
      <c r="AD720" s="4" t="s">
        <v>1347</v>
      </c>
      <c r="AE720" s="4" t="s">
        <v>1348</v>
      </c>
      <c r="AF720" s="4" t="s">
        <v>734</v>
      </c>
    </row>
    <row r="721" spans="21:35" ht="18" x14ac:dyDescent="0.3">
      <c r="U721" s="14" t="e">
        <f>#REF!+#REF!</f>
        <v>#REF!</v>
      </c>
      <c r="V721" s="9" t="e">
        <f>ROUND(#REF! / 1.2, 2)</f>
        <v>#REF!</v>
      </c>
      <c r="W721" s="9" t="e">
        <f>ROUND(#REF! / 1.2, 2)</f>
        <v>#REF!</v>
      </c>
      <c r="X721" s="9" t="e">
        <f>ROUND(#REF! / 1.2, 2)</f>
        <v>#REF!</v>
      </c>
      <c r="Y721" s="9" t="e">
        <f>ROUND(#REF! / 1.2, 2)</f>
        <v>#REF!</v>
      </c>
      <c r="Z721" s="9" t="e">
        <f>ROUND(#REF! / 1.2, 2)</f>
        <v>#REF!</v>
      </c>
      <c r="AA721" s="9" t="e">
        <f>Y721+Z721</f>
        <v>#REF!</v>
      </c>
      <c r="AD721" s="4">
        <v>183184796</v>
      </c>
      <c r="AE721" s="4">
        <v>10899804</v>
      </c>
      <c r="AG721" s="4" t="s">
        <v>1345</v>
      </c>
      <c r="AH721" s="4" t="s">
        <v>1346</v>
      </c>
      <c r="AI721" s="4" t="s">
        <v>1146</v>
      </c>
    </row>
    <row r="722" spans="21:35" ht="15.6" x14ac:dyDescent="0.3">
      <c r="V722" s="9" t="e">
        <f>ROUND(ROUND(#REF!, 2)/1.2, 2)</f>
        <v>#REF!</v>
      </c>
      <c r="Y722" s="9" t="e">
        <f>ROUND(#REF! / 1.2, 2)</f>
        <v>#REF!</v>
      </c>
      <c r="AD722" s="4" t="s">
        <v>1349</v>
      </c>
      <c r="AE722" s="4" t="s">
        <v>1350</v>
      </c>
      <c r="AF722" s="4" t="s">
        <v>734</v>
      </c>
    </row>
    <row r="723" spans="21:35" ht="18" x14ac:dyDescent="0.3">
      <c r="U723" s="14" t="e">
        <f>#REF!+#REF!</f>
        <v>#REF!</v>
      </c>
      <c r="V723" s="9" t="e">
        <f>ROUND(#REF! / 1.2, 2)</f>
        <v>#REF!</v>
      </c>
      <c r="W723" s="9" t="e">
        <f>ROUND(#REF! / 1.2, 2)</f>
        <v>#REF!</v>
      </c>
      <c r="X723" s="9" t="e">
        <f>ROUND(#REF! / 1.2, 2)</f>
        <v>#REF!</v>
      </c>
      <c r="Y723" s="9" t="e">
        <f>ROUND(#REF! / 1.2, 2)</f>
        <v>#REF!</v>
      </c>
      <c r="Z723" s="9" t="e">
        <f>ROUND(#REF! / 1.2, 2)</f>
        <v>#REF!</v>
      </c>
      <c r="AA723" s="9" t="e">
        <f>Y723+Z723</f>
        <v>#REF!</v>
      </c>
      <c r="AD723" s="4">
        <v>183184797</v>
      </c>
      <c r="AE723" s="4">
        <v>11013299</v>
      </c>
      <c r="AG723" s="4" t="s">
        <v>1345</v>
      </c>
      <c r="AH723" s="4" t="s">
        <v>1346</v>
      </c>
      <c r="AI723" s="4" t="s">
        <v>1146</v>
      </c>
    </row>
    <row r="724" spans="21:35" ht="15.6" x14ac:dyDescent="0.3">
      <c r="V724" s="9" t="e">
        <f>ROUND(ROUND(#REF!, 2)/1.2, 2)</f>
        <v>#REF!</v>
      </c>
      <c r="Y724" s="9" t="e">
        <f>ROUND(#REF! / 1.2, 2)</f>
        <v>#REF!</v>
      </c>
      <c r="AD724" s="4" t="s">
        <v>1351</v>
      </c>
      <c r="AE724" s="4" t="s">
        <v>1352</v>
      </c>
      <c r="AF724" s="4" t="s">
        <v>734</v>
      </c>
    </row>
    <row r="725" spans="21:35" ht="17.100000000000001" customHeight="1" x14ac:dyDescent="0.3">
      <c r="U725" s="6" t="e">
        <f>SUM(U726)</f>
        <v>#REF!</v>
      </c>
      <c r="Y725" s="9" t="e">
        <f>SUM(Y726)</f>
        <v>#REF!</v>
      </c>
      <c r="Z725" s="9" t="e">
        <f>SUM(Z726)</f>
        <v>#REF!</v>
      </c>
      <c r="AA725" s="9" t="e">
        <f>SUM(AA726)</f>
        <v>#REF!</v>
      </c>
      <c r="AD725" s="4">
        <v>183184592</v>
      </c>
      <c r="AE725" s="4">
        <v>10900737</v>
      </c>
    </row>
    <row r="726" spans="21:35" ht="17.100000000000001" customHeight="1" x14ac:dyDescent="0.3">
      <c r="U726" s="6" t="e">
        <f>SUM(U727,U736)</f>
        <v>#REF!</v>
      </c>
      <c r="Y726" s="9" t="e">
        <f>SUM(Y727,Y736)</f>
        <v>#REF!</v>
      </c>
      <c r="Z726" s="9" t="e">
        <f>SUM(Z727,Z736)</f>
        <v>#REF!</v>
      </c>
      <c r="AA726" s="9" t="e">
        <f>SUM(AA727,AA736)</f>
        <v>#REF!</v>
      </c>
      <c r="AD726" s="4">
        <v>183184593</v>
      </c>
      <c r="AE726" s="4">
        <v>10900736</v>
      </c>
    </row>
    <row r="727" spans="21:35" ht="17.100000000000001" customHeight="1" x14ac:dyDescent="0.3">
      <c r="U727" s="6" t="e">
        <f>SUM(U728,U730)</f>
        <v>#REF!</v>
      </c>
      <c r="Y727" s="9" t="e">
        <f>SUM(Y728,Y730)</f>
        <v>#REF!</v>
      </c>
      <c r="Z727" s="9" t="e">
        <f>SUM(Z728,Z730)</f>
        <v>#REF!</v>
      </c>
      <c r="AA727" s="9" t="e">
        <f>SUM(AA728,AA730)</f>
        <v>#REF!</v>
      </c>
      <c r="AD727" s="4">
        <v>183184594</v>
      </c>
      <c r="AE727" s="4">
        <v>10900731</v>
      </c>
    </row>
    <row r="728" spans="21:35" ht="18" x14ac:dyDescent="0.3">
      <c r="U728" s="14" t="e">
        <f>#REF!+#REF!</f>
        <v>#REF!</v>
      </c>
      <c r="V728" s="9" t="e">
        <f>ROUND(#REF! / 1.2, 2)</f>
        <v>#REF!</v>
      </c>
      <c r="W728" s="9" t="e">
        <f>ROUND(#REF! / 1.2, 2)</f>
        <v>#REF!</v>
      </c>
      <c r="X728" s="9" t="e">
        <f>ROUND(#REF! / 1.2, 2)</f>
        <v>#REF!</v>
      </c>
      <c r="Y728" s="9" t="e">
        <f>ROUND(#REF! / 1.2, 2)</f>
        <v>#REF!</v>
      </c>
      <c r="Z728" s="9" t="e">
        <f>ROUND(#REF! / 1.2, 2)</f>
        <v>#REF!</v>
      </c>
      <c r="AA728" s="9" t="e">
        <f>Y728+Z728</f>
        <v>#REF!</v>
      </c>
      <c r="AD728" s="4">
        <v>183184596</v>
      </c>
      <c r="AE728" s="4">
        <v>10903862</v>
      </c>
      <c r="AG728" s="4" t="s">
        <v>246</v>
      </c>
      <c r="AH728" s="4" t="s">
        <v>1353</v>
      </c>
      <c r="AI728" s="4" t="s">
        <v>1354</v>
      </c>
    </row>
    <row r="729" spans="21:35" ht="15.6" x14ac:dyDescent="0.3">
      <c r="V729" s="9" t="e">
        <f>ROUND(ROUND(#REF!, 2)/1.2, 2)</f>
        <v>#REF!</v>
      </c>
      <c r="Y729" s="9" t="e">
        <f>ROUND(#REF! / 1.2, 2)</f>
        <v>#REF!</v>
      </c>
      <c r="AD729" s="4" t="s">
        <v>1355</v>
      </c>
      <c r="AE729" s="4" t="s">
        <v>1356</v>
      </c>
      <c r="AF729" s="4" t="s">
        <v>251</v>
      </c>
    </row>
    <row r="730" spans="21:35" ht="18" x14ac:dyDescent="0.3">
      <c r="U730" s="14" t="e">
        <f>#REF!+#REF!</f>
        <v>#REF!</v>
      </c>
      <c r="V730" s="9" t="e">
        <f>ROUND(#REF! / 1.2, 2)</f>
        <v>#REF!</v>
      </c>
      <c r="W730" s="9" t="e">
        <f>ROUND(#REF! / 1.2, 2)</f>
        <v>#REF!</v>
      </c>
      <c r="X730" s="9" t="e">
        <f>ROUND(#REF! / 1.2, 2)</f>
        <v>#REF!</v>
      </c>
      <c r="Y730" s="9" t="e">
        <f>ROUND(#REF! / 1.2, 2)</f>
        <v>#REF!</v>
      </c>
      <c r="Z730" s="9" t="e">
        <f>ROUND(#REF! / 1.2, 2)</f>
        <v>#REF!</v>
      </c>
      <c r="AA730" s="9" t="e">
        <f>Y730+Z730</f>
        <v>#REF!</v>
      </c>
      <c r="AD730" s="4">
        <v>183184598</v>
      </c>
      <c r="AE730" s="4">
        <v>10900738</v>
      </c>
      <c r="AG730" s="4" t="s">
        <v>260</v>
      </c>
      <c r="AH730" s="4" t="s">
        <v>1357</v>
      </c>
      <c r="AI730" s="4" t="s">
        <v>1354</v>
      </c>
    </row>
    <row r="731" spans="21:35" ht="15.6" x14ac:dyDescent="0.3">
      <c r="V731" s="9" t="e">
        <f>ROUND(ROUND(#REF!, 2)/1.2, 2)</f>
        <v>#REF!</v>
      </c>
      <c r="Y731" s="9" t="e">
        <f>ROUND(#REF! / 1.2, 2)</f>
        <v>#REF!</v>
      </c>
      <c r="AD731" s="4" t="s">
        <v>1358</v>
      </c>
      <c r="AE731" s="4" t="s">
        <v>1359</v>
      </c>
      <c r="AF731" s="4" t="s">
        <v>264</v>
      </c>
    </row>
    <row r="732" spans="21:35" ht="15.6" x14ac:dyDescent="0.3">
      <c r="V732" s="9" t="e">
        <f>ROUND(ROUND(#REF!, 2)/1.2, 2)</f>
        <v>#REF!</v>
      </c>
      <c r="Y732" s="9" t="e">
        <f>ROUND(#REF! / 1.2, 2)</f>
        <v>#REF!</v>
      </c>
      <c r="AD732" s="4" t="s">
        <v>1360</v>
      </c>
      <c r="AE732" s="4" t="s">
        <v>1361</v>
      </c>
      <c r="AF732" s="4" t="s">
        <v>267</v>
      </c>
    </row>
    <row r="733" spans="21:35" ht="15.6" x14ac:dyDescent="0.3">
      <c r="V733" s="9" t="e">
        <f>ROUND(ROUND(#REF!, 2)/1.2, 2)</f>
        <v>#REF!</v>
      </c>
      <c r="Y733" s="9" t="e">
        <f>ROUND(#REF! / 1.2, 2)</f>
        <v>#REF!</v>
      </c>
      <c r="AD733" s="4" t="s">
        <v>1362</v>
      </c>
      <c r="AE733" s="4" t="s">
        <v>1363</v>
      </c>
      <c r="AF733" s="4" t="s">
        <v>270</v>
      </c>
    </row>
    <row r="734" spans="21:35" ht="15.6" x14ac:dyDescent="0.3">
      <c r="V734" s="9" t="e">
        <f>ROUND(ROUND(#REF!, 2)/1.2, 2)</f>
        <v>#REF!</v>
      </c>
      <c r="Y734" s="9" t="e">
        <f>ROUND(#REF! / 1.2, 2)</f>
        <v>#REF!</v>
      </c>
      <c r="AD734" s="4" t="s">
        <v>1364</v>
      </c>
      <c r="AE734" s="4" t="s">
        <v>1365</v>
      </c>
      <c r="AF734" s="4" t="s">
        <v>273</v>
      </c>
    </row>
    <row r="735" spans="21:35" ht="15.6" x14ac:dyDescent="0.3">
      <c r="V735" s="9" t="e">
        <f>ROUND(ROUND(#REF!, 2)/1.2, 2)</f>
        <v>#REF!</v>
      </c>
      <c r="Y735" s="9" t="e">
        <f>ROUND(#REF! / 1.2, 2)</f>
        <v>#REF!</v>
      </c>
      <c r="AD735" s="4" t="s">
        <v>1366</v>
      </c>
      <c r="AE735" s="4" t="s">
        <v>1367</v>
      </c>
      <c r="AF735" s="4" t="s">
        <v>276</v>
      </c>
    </row>
    <row r="736" spans="21:35" ht="17.100000000000001" customHeight="1" x14ac:dyDescent="0.3">
      <c r="U736" s="6" t="e">
        <f>SUM(U737,U741,U743)</f>
        <v>#REF!</v>
      </c>
      <c r="Y736" s="9" t="e">
        <f>SUM(Y737,Y741,Y743)</f>
        <v>#REF!</v>
      </c>
      <c r="Z736" s="9" t="e">
        <f>SUM(Z737,Z741,Z743)</f>
        <v>#REF!</v>
      </c>
      <c r="AA736" s="9" t="e">
        <f>SUM(AA737,AA741,AA743)</f>
        <v>#REF!</v>
      </c>
      <c r="AD736" s="4">
        <v>183184599</v>
      </c>
      <c r="AE736" s="4">
        <v>10903859</v>
      </c>
    </row>
    <row r="737" spans="21:35" ht="18" x14ac:dyDescent="0.3">
      <c r="U737" s="14" t="e">
        <f>#REF!+#REF!</f>
        <v>#REF!</v>
      </c>
      <c r="V737" s="9" t="e">
        <f>ROUND(#REF! / 1.2, 2)</f>
        <v>#REF!</v>
      </c>
      <c r="W737" s="9" t="e">
        <f>ROUND(#REF! / 1.2, 2)</f>
        <v>#REF!</v>
      </c>
      <c r="X737" s="9" t="e">
        <f>ROUND(#REF! / 1.2, 2)</f>
        <v>#REF!</v>
      </c>
      <c r="Y737" s="9" t="e">
        <f>ROUND(#REF! / 1.2, 2)</f>
        <v>#REF!</v>
      </c>
      <c r="Z737" s="9" t="e">
        <f>ROUND(#REF! / 1.2, 2)</f>
        <v>#REF!</v>
      </c>
      <c r="AA737" s="9" t="e">
        <f>Y737+Z737</f>
        <v>#REF!</v>
      </c>
      <c r="AD737" s="4">
        <v>183184601</v>
      </c>
      <c r="AE737" s="4">
        <v>10903870</v>
      </c>
      <c r="AG737" s="4" t="s">
        <v>321</v>
      </c>
      <c r="AH737" s="4" t="s">
        <v>1368</v>
      </c>
      <c r="AI737" s="4" t="s">
        <v>1354</v>
      </c>
    </row>
    <row r="738" spans="21:35" ht="15.6" x14ac:dyDescent="0.3">
      <c r="V738" s="9" t="e">
        <f>ROUND(ROUND(#REF!, 2)/1.2, 2)</f>
        <v>#REF!</v>
      </c>
      <c r="Y738" s="9" t="e">
        <f>ROUND(#REF! / 1.2, 2)</f>
        <v>#REF!</v>
      </c>
      <c r="AD738" s="4" t="s">
        <v>1369</v>
      </c>
      <c r="AE738" s="4" t="s">
        <v>1370</v>
      </c>
      <c r="AF738" s="4" t="s">
        <v>325</v>
      </c>
    </row>
    <row r="739" spans="21:35" ht="15.6" x14ac:dyDescent="0.3">
      <c r="V739" s="9" t="e">
        <f>ROUND(ROUND(#REF!, 2)/1.2, 2)</f>
        <v>#REF!</v>
      </c>
      <c r="Y739" s="9" t="e">
        <f>ROUND(#REF! / 1.2, 2)</f>
        <v>#REF!</v>
      </c>
      <c r="AD739" s="4" t="s">
        <v>1371</v>
      </c>
      <c r="AE739" s="4" t="s">
        <v>1372</v>
      </c>
      <c r="AF739" s="4" t="s">
        <v>328</v>
      </c>
    </row>
    <row r="740" spans="21:35" ht="15.6" x14ac:dyDescent="0.3">
      <c r="V740" s="9" t="e">
        <f>ROUND(ROUND(#REF!, 2)/1.2, 2)</f>
        <v>#REF!</v>
      </c>
      <c r="Y740" s="9" t="e">
        <f>ROUND(#REF! / 1.2, 2)</f>
        <v>#REF!</v>
      </c>
      <c r="AD740" s="4" t="s">
        <v>1373</v>
      </c>
      <c r="AE740" s="4" t="s">
        <v>1374</v>
      </c>
      <c r="AF740" s="4" t="s">
        <v>331</v>
      </c>
    </row>
    <row r="741" spans="21:35" ht="18" x14ac:dyDescent="0.3">
      <c r="U741" s="14" t="e">
        <f>#REF!+#REF!</f>
        <v>#REF!</v>
      </c>
      <c r="V741" s="9" t="e">
        <f>ROUND(#REF! / 1.2, 2)</f>
        <v>#REF!</v>
      </c>
      <c r="W741" s="9" t="e">
        <f>ROUND(#REF! / 1.2, 2)</f>
        <v>#REF!</v>
      </c>
      <c r="X741" s="9" t="e">
        <f>ROUND(#REF! / 1.2, 2)</f>
        <v>#REF!</v>
      </c>
      <c r="Y741" s="9" t="e">
        <f>ROUND(#REF! / 1.2, 2)</f>
        <v>#REF!</v>
      </c>
      <c r="Z741" s="9" t="e">
        <f>ROUND(#REF! / 1.2, 2)</f>
        <v>#REF!</v>
      </c>
      <c r="AA741" s="9" t="e">
        <f>Y741+Z741</f>
        <v>#REF!</v>
      </c>
      <c r="AD741" s="4">
        <v>183184603</v>
      </c>
      <c r="AE741" s="4">
        <v>10903871</v>
      </c>
      <c r="AG741" s="4" t="s">
        <v>337</v>
      </c>
      <c r="AH741" s="4" t="s">
        <v>1375</v>
      </c>
      <c r="AI741" s="4" t="s">
        <v>1354</v>
      </c>
    </row>
    <row r="742" spans="21:35" ht="15.6" x14ac:dyDescent="0.3">
      <c r="V742" s="9" t="e">
        <f>ROUND(ROUND(#REF!, 2)/1.2, 2)</f>
        <v>#REF!</v>
      </c>
      <c r="Y742" s="9" t="e">
        <f>ROUND(#REF! / 1.2, 2)</f>
        <v>#REF!</v>
      </c>
      <c r="AD742" s="4" t="s">
        <v>1376</v>
      </c>
      <c r="AE742" s="4" t="s">
        <v>1377</v>
      </c>
      <c r="AF742" s="4" t="s">
        <v>341</v>
      </c>
    </row>
    <row r="743" spans="21:35" ht="18" x14ac:dyDescent="0.3">
      <c r="U743" s="14" t="e">
        <f>#REF!+#REF!</f>
        <v>#REF!</v>
      </c>
      <c r="V743" s="9" t="e">
        <f>ROUND(#REF! / 1.2, 2)</f>
        <v>#REF!</v>
      </c>
      <c r="W743" s="9" t="e">
        <f>ROUND(#REF! / 1.2, 2)</f>
        <v>#REF!</v>
      </c>
      <c r="X743" s="9" t="e">
        <f>ROUND(#REF! / 1.2, 2)</f>
        <v>#REF!</v>
      </c>
      <c r="Y743" s="9" t="e">
        <f>ROUND(#REF! / 1.2, 2)</f>
        <v>#REF!</v>
      </c>
      <c r="Z743" s="9" t="e">
        <f>ROUND(#REF! / 1.2, 2)</f>
        <v>#REF!</v>
      </c>
      <c r="AA743" s="9" t="e">
        <f>Y743+Z743</f>
        <v>#REF!</v>
      </c>
      <c r="AD743" s="4">
        <v>183184604</v>
      </c>
      <c r="AE743" s="4">
        <v>10903861</v>
      </c>
      <c r="AG743" s="4" t="s">
        <v>347</v>
      </c>
      <c r="AH743" s="4" t="s">
        <v>1378</v>
      </c>
      <c r="AI743" s="4" t="s">
        <v>1354</v>
      </c>
    </row>
    <row r="744" spans="21:35" ht="15.6" x14ac:dyDescent="0.3">
      <c r="V744" s="9" t="e">
        <f>ROUND(ROUND(#REF!, 2)/1.2, 2)</f>
        <v>#REF!</v>
      </c>
      <c r="Y744" s="9" t="e">
        <f>ROUND(#REF! / 1.2, 2)</f>
        <v>#REF!</v>
      </c>
      <c r="AD744" s="4" t="s">
        <v>1379</v>
      </c>
      <c r="AE744" s="4" t="s">
        <v>1380</v>
      </c>
      <c r="AF744" s="4" t="s">
        <v>351</v>
      </c>
    </row>
    <row r="745" spans="21:35" ht="17.100000000000001" customHeight="1" x14ac:dyDescent="0.3">
      <c r="U745" s="6" t="e">
        <f>SUM(U746,U882,U967)</f>
        <v>#REF!</v>
      </c>
      <c r="Y745" s="9" t="e">
        <f>SUM(Y746,Y882,Y967)</f>
        <v>#REF!</v>
      </c>
      <c r="Z745" s="9" t="e">
        <f>SUM(Z746,Z882,Z967)</f>
        <v>#REF!</v>
      </c>
      <c r="AA745" s="9" t="e">
        <f>SUM(AA746,AA882,AA967)</f>
        <v>#REF!</v>
      </c>
      <c r="AD745" s="4">
        <v>183184605</v>
      </c>
      <c r="AE745" s="4">
        <v>10865140</v>
      </c>
    </row>
    <row r="746" spans="21:35" ht="17.100000000000001" customHeight="1" x14ac:dyDescent="0.3">
      <c r="U746" s="6" t="e">
        <f>SUM(U747,U794,U864,U868)</f>
        <v>#REF!</v>
      </c>
      <c r="Y746" s="9" t="e">
        <f>SUM(Y747,Y794,Y864,Y868)</f>
        <v>#REF!</v>
      </c>
      <c r="Z746" s="9" t="e">
        <f>SUM(Z747,Z794,Z864,Z868)</f>
        <v>#REF!</v>
      </c>
      <c r="AA746" s="9" t="e">
        <f>SUM(AA747,AA794,AA864,AA868)</f>
        <v>#REF!</v>
      </c>
      <c r="AD746" s="4">
        <v>183184606</v>
      </c>
      <c r="AE746" s="4">
        <v>10865134</v>
      </c>
    </row>
    <row r="747" spans="21:35" ht="17.100000000000001" customHeight="1" x14ac:dyDescent="0.3">
      <c r="U747" s="6" t="e">
        <f>SUM(U748,U767,U772)</f>
        <v>#REF!</v>
      </c>
      <c r="Y747" s="9" t="e">
        <f>SUM(Y748,Y767,Y772)</f>
        <v>#REF!</v>
      </c>
      <c r="Z747" s="9" t="e">
        <f>SUM(Z748,Z767,Z772)</f>
        <v>#REF!</v>
      </c>
      <c r="AA747" s="9" t="e">
        <f>SUM(AA748,AA767,AA772)</f>
        <v>#REF!</v>
      </c>
      <c r="AD747" s="4">
        <v>183184607</v>
      </c>
      <c r="AE747" s="4">
        <v>10873421</v>
      </c>
    </row>
    <row r="748" spans="21:35" ht="17.100000000000001" customHeight="1" x14ac:dyDescent="0.3">
      <c r="U748" s="6" t="e">
        <f>SUM(U749,U755,U761)</f>
        <v>#REF!</v>
      </c>
      <c r="Y748" s="9" t="e">
        <f>SUM(Y749,Y755,Y761)</f>
        <v>#REF!</v>
      </c>
      <c r="Z748" s="9" t="e">
        <f>SUM(Z749,Z755,Z761)</f>
        <v>#REF!</v>
      </c>
      <c r="AA748" s="9" t="e">
        <f>SUM(AA749,AA755,AA761)</f>
        <v>#REF!</v>
      </c>
      <c r="AD748" s="4">
        <v>183184608</v>
      </c>
      <c r="AE748" s="4">
        <v>10873410</v>
      </c>
    </row>
    <row r="749" spans="21:35" ht="18" x14ac:dyDescent="0.3">
      <c r="U749" s="14" t="e">
        <f>#REF!+#REF!</f>
        <v>#REF!</v>
      </c>
      <c r="V749" s="9" t="e">
        <f>ROUND(#REF! / 1.2, 2)</f>
        <v>#REF!</v>
      </c>
      <c r="W749" s="9" t="e">
        <f>ROUND(#REF! / 1.2, 2)</f>
        <v>#REF!</v>
      </c>
      <c r="X749" s="9" t="e">
        <f>ROUND(#REF! / 1.2, 2)</f>
        <v>#REF!</v>
      </c>
      <c r="Y749" s="9" t="e">
        <f>ROUND(#REF! / 1.2, 2)</f>
        <v>#REF!</v>
      </c>
      <c r="Z749" s="9" t="e">
        <f>ROUND(#REF! / 1.2, 2)</f>
        <v>#REF!</v>
      </c>
      <c r="AA749" s="9" t="e">
        <f>Y749+Z749</f>
        <v>#REF!</v>
      </c>
      <c r="AD749" s="4">
        <v>183184610</v>
      </c>
      <c r="AE749" s="4">
        <v>10873428</v>
      </c>
      <c r="AG749" s="4" t="s">
        <v>1381</v>
      </c>
      <c r="AH749" s="4" t="s">
        <v>1382</v>
      </c>
      <c r="AI749" s="4" t="s">
        <v>1383</v>
      </c>
    </row>
    <row r="750" spans="21:35" ht="15.6" x14ac:dyDescent="0.3">
      <c r="V750" s="9" t="e">
        <f>ROUND(ROUND(#REF!, 2)/1.2, 2)</f>
        <v>#REF!</v>
      </c>
      <c r="Y750" s="9" t="e">
        <f>ROUND(#REF! / 1.2, 2)</f>
        <v>#REF!</v>
      </c>
      <c r="AD750" s="4" t="s">
        <v>1384</v>
      </c>
      <c r="AE750" s="4" t="s">
        <v>1385</v>
      </c>
      <c r="AF750" s="4" t="s">
        <v>273</v>
      </c>
    </row>
    <row r="751" spans="21:35" ht="15.6" x14ac:dyDescent="0.3">
      <c r="V751" s="9" t="e">
        <f>ROUND(ROUND(#REF!, 2)/1.2, 2)</f>
        <v>#REF!</v>
      </c>
      <c r="Y751" s="9" t="e">
        <f>ROUND(#REF! / 1.2, 2)</f>
        <v>#REF!</v>
      </c>
      <c r="AD751" s="4" t="s">
        <v>1386</v>
      </c>
      <c r="AE751" s="4" t="s">
        <v>1387</v>
      </c>
      <c r="AF751" s="4" t="s">
        <v>276</v>
      </c>
    </row>
    <row r="752" spans="21:35" ht="15.6" x14ac:dyDescent="0.3">
      <c r="V752" s="9" t="e">
        <f>ROUND(ROUND(#REF!, 2)/1.2, 2)</f>
        <v>#REF!</v>
      </c>
      <c r="Y752" s="9" t="e">
        <f>ROUND(#REF! / 1.2, 2)</f>
        <v>#REF!</v>
      </c>
      <c r="AD752" s="4" t="s">
        <v>1388</v>
      </c>
      <c r="AE752" s="4" t="s">
        <v>1389</v>
      </c>
      <c r="AF752" s="4" t="s">
        <v>264</v>
      </c>
    </row>
    <row r="753" spans="21:35" ht="15.6" x14ac:dyDescent="0.3">
      <c r="V753" s="9" t="e">
        <f>ROUND(ROUND(#REF!, 2)/1.2, 2)</f>
        <v>#REF!</v>
      </c>
      <c r="Y753" s="9" t="e">
        <f>ROUND(#REF! / 1.2, 2)</f>
        <v>#REF!</v>
      </c>
      <c r="AD753" s="4" t="s">
        <v>1390</v>
      </c>
      <c r="AE753" s="4" t="s">
        <v>1391</v>
      </c>
      <c r="AF753" s="4" t="s">
        <v>267</v>
      </c>
    </row>
    <row r="754" spans="21:35" ht="15.6" x14ac:dyDescent="0.3">
      <c r="V754" s="9" t="e">
        <f>ROUND(ROUND(#REF!, 2)/1.2, 2)</f>
        <v>#REF!</v>
      </c>
      <c r="Y754" s="9" t="e">
        <f>ROUND(#REF! / 1.2, 2)</f>
        <v>#REF!</v>
      </c>
      <c r="AD754" s="4" t="s">
        <v>1392</v>
      </c>
      <c r="AE754" s="4" t="s">
        <v>1393</v>
      </c>
      <c r="AF754" s="4" t="s">
        <v>270</v>
      </c>
    </row>
    <row r="755" spans="21:35" ht="18" x14ac:dyDescent="0.3">
      <c r="U755" s="14" t="e">
        <f>#REF!+#REF!</f>
        <v>#REF!</v>
      </c>
      <c r="V755" s="9" t="e">
        <f>ROUND(#REF! / 1.2, 2)</f>
        <v>#REF!</v>
      </c>
      <c r="W755" s="9" t="e">
        <f>ROUND(#REF! / 1.2, 2)</f>
        <v>#REF!</v>
      </c>
      <c r="X755" s="9" t="e">
        <f>ROUND(#REF! / 1.2, 2)</f>
        <v>#REF!</v>
      </c>
      <c r="Y755" s="9" t="e">
        <f>ROUND(#REF! / 1.2, 2)</f>
        <v>#REF!</v>
      </c>
      <c r="Z755" s="9" t="e">
        <f>ROUND(#REF! / 1.2, 2)</f>
        <v>#REF!</v>
      </c>
      <c r="AA755" s="9" t="e">
        <f>Y755+Z755</f>
        <v>#REF!</v>
      </c>
      <c r="AD755" s="4">
        <v>183184611</v>
      </c>
      <c r="AE755" s="4">
        <v>10873430</v>
      </c>
      <c r="AG755" s="4" t="s">
        <v>1394</v>
      </c>
      <c r="AH755" s="4" t="s">
        <v>1395</v>
      </c>
      <c r="AI755" s="4" t="s">
        <v>1383</v>
      </c>
    </row>
    <row r="756" spans="21:35" ht="15.6" x14ac:dyDescent="0.3">
      <c r="V756" s="9" t="e">
        <f>ROUND(ROUND(#REF!, 2)/1.2, 2)</f>
        <v>#REF!</v>
      </c>
      <c r="Y756" s="9" t="e">
        <f>ROUND(#REF! / 1.2, 2)</f>
        <v>#REF!</v>
      </c>
      <c r="AD756" s="4" t="s">
        <v>1396</v>
      </c>
      <c r="AE756" s="4" t="s">
        <v>1397</v>
      </c>
      <c r="AF756" s="4" t="s">
        <v>273</v>
      </c>
    </row>
    <row r="757" spans="21:35" ht="15.6" x14ac:dyDescent="0.3">
      <c r="V757" s="9" t="e">
        <f>ROUND(ROUND(#REF!, 2)/1.2, 2)</f>
        <v>#REF!</v>
      </c>
      <c r="Y757" s="9" t="e">
        <f>ROUND(#REF! / 1.2, 2)</f>
        <v>#REF!</v>
      </c>
      <c r="AD757" s="4" t="s">
        <v>1398</v>
      </c>
      <c r="AE757" s="4" t="s">
        <v>1399</v>
      </c>
      <c r="AF757" s="4" t="s">
        <v>276</v>
      </c>
    </row>
    <row r="758" spans="21:35" ht="15.6" x14ac:dyDescent="0.3">
      <c r="V758" s="9" t="e">
        <f>ROUND(ROUND(#REF!, 2)/1.2, 2)</f>
        <v>#REF!</v>
      </c>
      <c r="Y758" s="9" t="e">
        <f>ROUND(#REF! / 1.2, 2)</f>
        <v>#REF!</v>
      </c>
      <c r="AD758" s="4" t="s">
        <v>1400</v>
      </c>
      <c r="AE758" s="4" t="s">
        <v>1401</v>
      </c>
      <c r="AF758" s="4" t="s">
        <v>264</v>
      </c>
    </row>
    <row r="759" spans="21:35" ht="15.6" x14ac:dyDescent="0.3">
      <c r="V759" s="9" t="e">
        <f>ROUND(ROUND(#REF!, 2)/1.2, 2)</f>
        <v>#REF!</v>
      </c>
      <c r="Y759" s="9" t="e">
        <f>ROUND(#REF! / 1.2, 2)</f>
        <v>#REF!</v>
      </c>
      <c r="AD759" s="4" t="s">
        <v>1402</v>
      </c>
      <c r="AE759" s="4" t="s">
        <v>1403</v>
      </c>
      <c r="AF759" s="4" t="s">
        <v>267</v>
      </c>
    </row>
    <row r="760" spans="21:35" ht="15.6" x14ac:dyDescent="0.3">
      <c r="V760" s="9" t="e">
        <f>ROUND(ROUND(#REF!, 2)/1.2, 2)</f>
        <v>#REF!</v>
      </c>
      <c r="Y760" s="9" t="e">
        <f>ROUND(#REF! / 1.2, 2)</f>
        <v>#REF!</v>
      </c>
      <c r="AD760" s="4" t="s">
        <v>1404</v>
      </c>
      <c r="AE760" s="4" t="s">
        <v>1405</v>
      </c>
      <c r="AF760" s="4" t="s">
        <v>270</v>
      </c>
    </row>
    <row r="761" spans="21:35" ht="18" x14ac:dyDescent="0.3">
      <c r="U761" s="14" t="e">
        <f>#REF!+#REF!</f>
        <v>#REF!</v>
      </c>
      <c r="V761" s="9" t="e">
        <f>ROUND(#REF! / 1.2, 2)</f>
        <v>#REF!</v>
      </c>
      <c r="W761" s="9" t="e">
        <f>ROUND(#REF! / 1.2, 2)</f>
        <v>#REF!</v>
      </c>
      <c r="X761" s="9" t="e">
        <f>ROUND(#REF! / 1.2, 2)</f>
        <v>#REF!</v>
      </c>
      <c r="Y761" s="9" t="e">
        <f>ROUND(#REF! / 1.2, 2)</f>
        <v>#REF!</v>
      </c>
      <c r="Z761" s="9" t="e">
        <f>ROUND(#REF! / 1.2, 2)</f>
        <v>#REF!</v>
      </c>
      <c r="AA761" s="9" t="e">
        <f>Y761+Z761</f>
        <v>#REF!</v>
      </c>
      <c r="AD761" s="4">
        <v>183184798</v>
      </c>
      <c r="AE761" s="4">
        <v>10873429</v>
      </c>
      <c r="AG761" s="4" t="s">
        <v>1394</v>
      </c>
      <c r="AH761" s="4" t="s">
        <v>1395</v>
      </c>
      <c r="AI761" s="4" t="s">
        <v>1383</v>
      </c>
    </row>
    <row r="762" spans="21:35" ht="15.6" x14ac:dyDescent="0.3">
      <c r="V762" s="9" t="e">
        <f>ROUND(ROUND(#REF!, 2)/1.2, 2)</f>
        <v>#REF!</v>
      </c>
      <c r="Y762" s="9" t="e">
        <f>ROUND(#REF! / 1.2, 2)</f>
        <v>#REF!</v>
      </c>
      <c r="AD762" s="4" t="s">
        <v>1406</v>
      </c>
      <c r="AE762" s="4" t="s">
        <v>1407</v>
      </c>
      <c r="AF762" s="4" t="s">
        <v>270</v>
      </c>
    </row>
    <row r="763" spans="21:35" ht="15.6" x14ac:dyDescent="0.3">
      <c r="V763" s="9" t="e">
        <f>ROUND(ROUND(#REF!, 2)/1.2, 2)</f>
        <v>#REF!</v>
      </c>
      <c r="Y763" s="9" t="e">
        <f>ROUND(#REF! / 1.2, 2)</f>
        <v>#REF!</v>
      </c>
      <c r="AD763" s="4" t="s">
        <v>1408</v>
      </c>
      <c r="AE763" s="4" t="s">
        <v>1409</v>
      </c>
      <c r="AF763" s="4" t="s">
        <v>267</v>
      </c>
    </row>
    <row r="764" spans="21:35" ht="15.6" x14ac:dyDescent="0.3">
      <c r="V764" s="9" t="e">
        <f>ROUND(ROUND(#REF!, 2)/1.2, 2)</f>
        <v>#REF!</v>
      </c>
      <c r="Y764" s="9" t="e">
        <f>ROUND(#REF! / 1.2, 2)</f>
        <v>#REF!</v>
      </c>
      <c r="AD764" s="4" t="s">
        <v>1410</v>
      </c>
      <c r="AE764" s="4" t="s">
        <v>1411</v>
      </c>
      <c r="AF764" s="4" t="s">
        <v>264</v>
      </c>
    </row>
    <row r="765" spans="21:35" ht="15.6" x14ac:dyDescent="0.3">
      <c r="V765" s="9" t="e">
        <f>ROUND(ROUND(#REF!, 2)/1.2, 2)</f>
        <v>#REF!</v>
      </c>
      <c r="Y765" s="9" t="e">
        <f>ROUND(#REF! / 1.2, 2)</f>
        <v>#REF!</v>
      </c>
      <c r="AD765" s="4" t="s">
        <v>1412</v>
      </c>
      <c r="AE765" s="4" t="s">
        <v>1413</v>
      </c>
      <c r="AF765" s="4" t="s">
        <v>276</v>
      </c>
    </row>
    <row r="766" spans="21:35" ht="15.6" x14ac:dyDescent="0.3">
      <c r="V766" s="9" t="e">
        <f>ROUND(ROUND(#REF!, 2)/1.2, 2)</f>
        <v>#REF!</v>
      </c>
      <c r="Y766" s="9" t="e">
        <f>ROUND(#REF! / 1.2, 2)</f>
        <v>#REF!</v>
      </c>
      <c r="AD766" s="4" t="s">
        <v>1414</v>
      </c>
      <c r="AE766" s="4" t="s">
        <v>1415</v>
      </c>
      <c r="AF766" s="4" t="s">
        <v>273</v>
      </c>
    </row>
    <row r="767" spans="21:35" ht="17.100000000000001" customHeight="1" x14ac:dyDescent="0.3">
      <c r="U767" s="6" t="e">
        <f>SUM(U768)</f>
        <v>#REF!</v>
      </c>
      <c r="Y767" s="9" t="e">
        <f>SUM(Y768)</f>
        <v>#REF!</v>
      </c>
      <c r="Z767" s="9" t="e">
        <f>SUM(Z768)</f>
        <v>#REF!</v>
      </c>
      <c r="AA767" s="9" t="e">
        <f>SUM(AA768)</f>
        <v>#REF!</v>
      </c>
      <c r="AD767" s="4">
        <v>183184612</v>
      </c>
      <c r="AE767" s="4">
        <v>10873419</v>
      </c>
    </row>
    <row r="768" spans="21:35" ht="18" x14ac:dyDescent="0.3">
      <c r="U768" s="14" t="e">
        <f>#REF!+#REF!</f>
        <v>#REF!</v>
      </c>
      <c r="V768" s="9" t="e">
        <f>ROUND(#REF! / 1.2, 2)</f>
        <v>#REF!</v>
      </c>
      <c r="W768" s="9" t="e">
        <f>ROUND(#REF! / 1.2, 2)</f>
        <v>#REF!</v>
      </c>
      <c r="X768" s="9" t="e">
        <f>ROUND(#REF! / 1.2, 2)</f>
        <v>#REF!</v>
      </c>
      <c r="Y768" s="9" t="e">
        <f>ROUND(#REF! / 1.2, 2)</f>
        <v>#REF!</v>
      </c>
      <c r="Z768" s="9" t="e">
        <f>ROUND(#REF! / 1.2, 2)</f>
        <v>#REF!</v>
      </c>
      <c r="AA768" s="9" t="e">
        <f>Y768+Z768</f>
        <v>#REF!</v>
      </c>
      <c r="AD768" s="4">
        <v>183184614</v>
      </c>
      <c r="AE768" s="4">
        <v>10873427</v>
      </c>
      <c r="AG768" s="4" t="s">
        <v>321</v>
      </c>
      <c r="AH768" s="4" t="s">
        <v>1416</v>
      </c>
      <c r="AI768" s="4" t="s">
        <v>1383</v>
      </c>
    </row>
    <row r="769" spans="21:35" ht="15.6" x14ac:dyDescent="0.3">
      <c r="V769" s="9" t="e">
        <f>ROUND(ROUND(#REF!, 2)/1.2, 2)</f>
        <v>#REF!</v>
      </c>
      <c r="Y769" s="9" t="e">
        <f>ROUND(#REF! / 1.2, 2)</f>
        <v>#REF!</v>
      </c>
      <c r="AD769" s="4" t="s">
        <v>1417</v>
      </c>
      <c r="AE769" s="4" t="s">
        <v>1418</v>
      </c>
      <c r="AF769" s="4" t="s">
        <v>325</v>
      </c>
    </row>
    <row r="770" spans="21:35" ht="15.6" x14ac:dyDescent="0.3">
      <c r="V770" s="9" t="e">
        <f>ROUND(ROUND(#REF!, 2)/1.2, 2)</f>
        <v>#REF!</v>
      </c>
      <c r="Y770" s="9" t="e">
        <f>ROUND(#REF! / 1.2, 2)</f>
        <v>#REF!</v>
      </c>
      <c r="AD770" s="4" t="s">
        <v>1419</v>
      </c>
      <c r="AE770" s="4" t="s">
        <v>1420</v>
      </c>
      <c r="AF770" s="4" t="s">
        <v>328</v>
      </c>
    </row>
    <row r="771" spans="21:35" ht="15.6" x14ac:dyDescent="0.3">
      <c r="V771" s="9" t="e">
        <f>ROUND(ROUND(#REF!, 2)/1.2, 2)</f>
        <v>#REF!</v>
      </c>
      <c r="Y771" s="9" t="e">
        <f>ROUND(#REF! / 1.2, 2)</f>
        <v>#REF!</v>
      </c>
      <c r="AD771" s="4" t="s">
        <v>1421</v>
      </c>
      <c r="AE771" s="4" t="s">
        <v>1422</v>
      </c>
      <c r="AF771" s="4" t="s">
        <v>331</v>
      </c>
    </row>
    <row r="772" spans="21:35" ht="17.100000000000001" customHeight="1" x14ac:dyDescent="0.3">
      <c r="U772" s="6" t="e">
        <f>SUM(U773,U777,U781,U786)</f>
        <v>#REF!</v>
      </c>
      <c r="Y772" s="9" t="e">
        <f>SUM(Y773,Y777,Y781,Y786)</f>
        <v>#REF!</v>
      </c>
      <c r="Z772" s="9" t="e">
        <f>SUM(Z773,Z777,Z781,Z786)</f>
        <v>#REF!</v>
      </c>
      <c r="AA772" s="9" t="e">
        <f>SUM(AA773,AA777,AA781,AA786)</f>
        <v>#REF!</v>
      </c>
      <c r="AD772" s="4">
        <v>183184615</v>
      </c>
      <c r="AE772" s="4">
        <v>10873420</v>
      </c>
    </row>
    <row r="773" spans="21:35" ht="18" x14ac:dyDescent="0.3">
      <c r="U773" s="14" t="e">
        <f>#REF!+#REF!</f>
        <v>#REF!</v>
      </c>
      <c r="V773" s="9" t="e">
        <f>ROUND(#REF! / 1.2, 2)</f>
        <v>#REF!</v>
      </c>
      <c r="W773" s="9" t="e">
        <f>ROUND(#REF! / 1.2, 2)</f>
        <v>#REF!</v>
      </c>
      <c r="X773" s="9" t="e">
        <f>ROUND(#REF! / 1.2, 2)</f>
        <v>#REF!</v>
      </c>
      <c r="Y773" s="9" t="e">
        <f>ROUND(#REF! / 1.2, 2)</f>
        <v>#REF!</v>
      </c>
      <c r="Z773" s="9" t="e">
        <f>ROUND(#REF! / 1.2, 2)</f>
        <v>#REF!</v>
      </c>
      <c r="AA773" s="9" t="e">
        <f>Y773+Z773</f>
        <v>#REF!</v>
      </c>
      <c r="AD773" s="4">
        <v>183184617</v>
      </c>
      <c r="AE773" s="4">
        <v>10873415</v>
      </c>
      <c r="AG773" s="4" t="s">
        <v>1423</v>
      </c>
      <c r="AH773" s="4" t="s">
        <v>1424</v>
      </c>
      <c r="AI773" s="4" t="s">
        <v>1383</v>
      </c>
    </row>
    <row r="774" spans="21:35" ht="15.6" x14ac:dyDescent="0.3">
      <c r="V774" s="9" t="e">
        <f>ROUND(ROUND(#REF!, 2)/1.2, 2)</f>
        <v>#REF!</v>
      </c>
      <c r="Y774" s="9" t="e">
        <f>ROUND(#REF! / 1.2, 2)</f>
        <v>#REF!</v>
      </c>
      <c r="AD774" s="4" t="s">
        <v>1425</v>
      </c>
      <c r="AE774" s="4" t="s">
        <v>1426</v>
      </c>
      <c r="AF774" s="4" t="s">
        <v>1427</v>
      </c>
    </row>
    <row r="775" spans="21:35" ht="15.6" x14ac:dyDescent="0.3">
      <c r="V775" s="9" t="e">
        <f>ROUND(ROUND(#REF!, 2)/1.2, 2)</f>
        <v>#REF!</v>
      </c>
      <c r="Y775" s="9" t="e">
        <f>ROUND(#REF! / 1.2, 2)</f>
        <v>#REF!</v>
      </c>
      <c r="AD775" s="4" t="s">
        <v>1428</v>
      </c>
      <c r="AE775" s="4" t="s">
        <v>1429</v>
      </c>
      <c r="AF775" s="4" t="s">
        <v>1430</v>
      </c>
    </row>
    <row r="776" spans="21:35" ht="15.6" x14ac:dyDescent="0.3">
      <c r="V776" s="9" t="e">
        <f>ROUND(ROUND(#REF!, 2)/1.2, 2)</f>
        <v>#REF!</v>
      </c>
      <c r="Y776" s="9" t="e">
        <f>ROUND(#REF! / 1.2, 2)</f>
        <v>#REF!</v>
      </c>
      <c r="AD776" s="4" t="s">
        <v>1431</v>
      </c>
      <c r="AE776" s="4" t="s">
        <v>1432</v>
      </c>
      <c r="AF776" s="4" t="s">
        <v>1433</v>
      </c>
    </row>
    <row r="777" spans="21:35" ht="18" x14ac:dyDescent="0.3">
      <c r="U777" s="14" t="e">
        <f>#REF!+#REF!</f>
        <v>#REF!</v>
      </c>
      <c r="V777" s="9" t="e">
        <f>ROUND(#REF! / 1.2, 2)</f>
        <v>#REF!</v>
      </c>
      <c r="W777" s="9" t="e">
        <f>ROUND(#REF! / 1.2, 2)</f>
        <v>#REF!</v>
      </c>
      <c r="X777" s="9" t="e">
        <f>ROUND(#REF! / 1.2, 2)</f>
        <v>#REF!</v>
      </c>
      <c r="Y777" s="9" t="e">
        <f>ROUND(#REF! / 1.2, 2)</f>
        <v>#REF!</v>
      </c>
      <c r="Z777" s="9" t="e">
        <f>ROUND(#REF! / 1.2, 2)</f>
        <v>#REF!</v>
      </c>
      <c r="AA777" s="9" t="e">
        <f>Y777+Z777</f>
        <v>#REF!</v>
      </c>
      <c r="AD777" s="4">
        <v>183184619</v>
      </c>
      <c r="AE777" s="4">
        <v>10873401</v>
      </c>
      <c r="AG777" s="4" t="s">
        <v>352</v>
      </c>
      <c r="AH777" s="4" t="s">
        <v>1434</v>
      </c>
      <c r="AI777" s="4" t="s">
        <v>1383</v>
      </c>
    </row>
    <row r="778" spans="21:35" ht="15.6" x14ac:dyDescent="0.3">
      <c r="V778" s="9" t="e">
        <f>ROUND(ROUND(#REF!, 2)/1.2, 2)</f>
        <v>#REF!</v>
      </c>
      <c r="Y778" s="9" t="e">
        <f>ROUND(#REF! / 1.2, 2)</f>
        <v>#REF!</v>
      </c>
      <c r="AD778" s="4" t="s">
        <v>1435</v>
      </c>
      <c r="AE778" s="4" t="s">
        <v>1436</v>
      </c>
      <c r="AF778" s="4" t="s">
        <v>356</v>
      </c>
    </row>
    <row r="779" spans="21:35" ht="15.6" x14ac:dyDescent="0.3">
      <c r="V779" s="9" t="e">
        <f>ROUND(ROUND(#REF!, 2)/1.2, 2)</f>
        <v>#REF!</v>
      </c>
      <c r="Y779" s="9" t="e">
        <f>ROUND(#REF! / 1.2, 2)</f>
        <v>#REF!</v>
      </c>
      <c r="AD779" s="4" t="s">
        <v>1437</v>
      </c>
      <c r="AE779" s="4" t="s">
        <v>1438</v>
      </c>
      <c r="AF779" s="4" t="s">
        <v>1439</v>
      </c>
    </row>
    <row r="780" spans="21:35" ht="15.6" x14ac:dyDescent="0.3">
      <c r="V780" s="9" t="e">
        <f>ROUND(ROUND(#REF!, 2)/1.2, 2)</f>
        <v>#REF!</v>
      </c>
      <c r="Y780" s="9" t="e">
        <f>ROUND(#REF! / 1.2, 2)</f>
        <v>#REF!</v>
      </c>
      <c r="AD780" s="4" t="s">
        <v>1440</v>
      </c>
      <c r="AE780" s="4" t="s">
        <v>1441</v>
      </c>
      <c r="AF780" s="4" t="s">
        <v>507</v>
      </c>
    </row>
    <row r="781" spans="21:35" ht="18" x14ac:dyDescent="0.3">
      <c r="U781" s="14" t="e">
        <f>#REF!+#REF!</f>
        <v>#REF!</v>
      </c>
      <c r="V781" s="9" t="e">
        <f>ROUND(#REF! / 1.2, 2)</f>
        <v>#REF!</v>
      </c>
      <c r="W781" s="9" t="e">
        <f>ROUND(#REF! / 1.2, 2)</f>
        <v>#REF!</v>
      </c>
      <c r="X781" s="9" t="e">
        <f>ROUND(#REF! / 1.2, 2)</f>
        <v>#REF!</v>
      </c>
      <c r="Y781" s="9" t="e">
        <f>ROUND(#REF! / 1.2, 2)</f>
        <v>#REF!</v>
      </c>
      <c r="Z781" s="9" t="e">
        <f>ROUND(#REF! / 1.2, 2)</f>
        <v>#REF!</v>
      </c>
      <c r="AA781" s="9" t="e">
        <f>Y781+Z781</f>
        <v>#REF!</v>
      </c>
      <c r="AD781" s="4">
        <v>183184621</v>
      </c>
      <c r="AE781" s="4">
        <v>11000122</v>
      </c>
      <c r="AG781" s="4" t="s">
        <v>375</v>
      </c>
      <c r="AH781" s="4" t="s">
        <v>1442</v>
      </c>
      <c r="AI781" s="4" t="s">
        <v>1383</v>
      </c>
    </row>
    <row r="782" spans="21:35" ht="15.6" x14ac:dyDescent="0.3">
      <c r="V782" s="9" t="e">
        <f>ROUND(ROUND(#REF!, 2)/1.2, 2)</f>
        <v>#REF!</v>
      </c>
      <c r="Y782" s="9" t="e">
        <f>ROUND(#REF! / 1.2, 2)</f>
        <v>#REF!</v>
      </c>
      <c r="AD782" s="4" t="s">
        <v>1443</v>
      </c>
      <c r="AE782" s="4" t="s">
        <v>1444</v>
      </c>
      <c r="AF782" s="4" t="s">
        <v>1445</v>
      </c>
    </row>
    <row r="783" spans="21:35" ht="15.6" x14ac:dyDescent="0.3">
      <c r="V783" s="9" t="e">
        <f>ROUND(ROUND(#REF!, 2)/1.2, 2)</f>
        <v>#REF!</v>
      </c>
      <c r="Y783" s="9" t="e">
        <f>ROUND(#REF! / 1.2, 2)</f>
        <v>#REF!</v>
      </c>
      <c r="AD783" s="4" t="s">
        <v>1446</v>
      </c>
      <c r="AE783" s="4" t="s">
        <v>1447</v>
      </c>
      <c r="AF783" s="4" t="s">
        <v>382</v>
      </c>
    </row>
    <row r="784" spans="21:35" ht="15.6" x14ac:dyDescent="0.3">
      <c r="V784" s="9" t="e">
        <f>ROUND(ROUND(#REF!, 2)/1.2, 2)</f>
        <v>#REF!</v>
      </c>
      <c r="Y784" s="9" t="e">
        <f>ROUND(#REF! / 1.2, 2)</f>
        <v>#REF!</v>
      </c>
      <c r="AD784" s="4" t="s">
        <v>1448</v>
      </c>
      <c r="AE784" s="4" t="s">
        <v>1449</v>
      </c>
      <c r="AF784" s="4" t="s">
        <v>1450</v>
      </c>
    </row>
    <row r="785" spans="21:35" ht="15.6" x14ac:dyDescent="0.3">
      <c r="V785" s="9" t="e">
        <f>ROUND(ROUND(#REF!, 2)/1.2, 2)</f>
        <v>#REF!</v>
      </c>
      <c r="Y785" s="9" t="e">
        <f>ROUND(#REF! / 1.2, 2)</f>
        <v>#REF!</v>
      </c>
      <c r="AD785" s="4" t="s">
        <v>1451</v>
      </c>
      <c r="AE785" s="4" t="s">
        <v>1452</v>
      </c>
      <c r="AF785" s="4" t="s">
        <v>1453</v>
      </c>
    </row>
    <row r="786" spans="21:35" ht="18" x14ac:dyDescent="0.3">
      <c r="U786" s="14" t="e">
        <f>#REF!+#REF!</f>
        <v>#REF!</v>
      </c>
      <c r="V786" s="9" t="e">
        <f>ROUND(#REF! / 1.2, 2)</f>
        <v>#REF!</v>
      </c>
      <c r="W786" s="9" t="e">
        <f>ROUND(#REF! / 1.2, 2)</f>
        <v>#REF!</v>
      </c>
      <c r="X786" s="9" t="e">
        <f>ROUND(#REF! / 1.2, 2)</f>
        <v>#REF!</v>
      </c>
      <c r="Y786" s="9" t="e">
        <f>ROUND(#REF! / 1.2, 2)</f>
        <v>#REF!</v>
      </c>
      <c r="Z786" s="9" t="e">
        <f>ROUND(#REF! / 1.2, 2)</f>
        <v>#REF!</v>
      </c>
      <c r="AA786" s="9" t="e">
        <f>Y786+Z786</f>
        <v>#REF!</v>
      </c>
      <c r="AD786" s="4">
        <v>183184623</v>
      </c>
      <c r="AE786" s="4">
        <v>10873422</v>
      </c>
      <c r="AG786" s="4" t="s">
        <v>1454</v>
      </c>
      <c r="AH786" s="4" t="s">
        <v>1455</v>
      </c>
      <c r="AI786" s="4" t="s">
        <v>1383</v>
      </c>
    </row>
    <row r="787" spans="21:35" ht="15.6" x14ac:dyDescent="0.3">
      <c r="V787" s="9" t="e">
        <f>ROUND(ROUND(#REF!, 2)/1.2, 2)</f>
        <v>#REF!</v>
      </c>
      <c r="Y787" s="9" t="e">
        <f>ROUND(#REF! / 1.2, 2)</f>
        <v>#REF!</v>
      </c>
      <c r="AD787" s="4" t="s">
        <v>1456</v>
      </c>
      <c r="AE787" s="4" t="s">
        <v>1457</v>
      </c>
      <c r="AF787" s="4" t="s">
        <v>1458</v>
      </c>
    </row>
    <row r="788" spans="21:35" ht="15.6" x14ac:dyDescent="0.3">
      <c r="V788" s="9" t="e">
        <f>ROUND(ROUND(#REF!, 2)/1.2, 2)</f>
        <v>#REF!</v>
      </c>
      <c r="Y788" s="9" t="e">
        <f>ROUND(#REF! / 1.2, 2)</f>
        <v>#REF!</v>
      </c>
      <c r="AD788" s="4" t="s">
        <v>1459</v>
      </c>
      <c r="AE788" s="4" t="s">
        <v>1460</v>
      </c>
      <c r="AF788" s="4" t="s">
        <v>1461</v>
      </c>
    </row>
    <row r="789" spans="21:35" ht="15.6" x14ac:dyDescent="0.3">
      <c r="V789" s="9" t="e">
        <f>ROUND(ROUND(#REF!, 2)/1.2, 2)</f>
        <v>#REF!</v>
      </c>
      <c r="Y789" s="9" t="e">
        <f>ROUND(#REF! / 1.2, 2)</f>
        <v>#REF!</v>
      </c>
      <c r="AD789" s="4" t="s">
        <v>1462</v>
      </c>
      <c r="AE789" s="4" t="s">
        <v>1463</v>
      </c>
      <c r="AF789" s="4" t="s">
        <v>1464</v>
      </c>
    </row>
    <row r="790" spans="21:35" ht="15.6" x14ac:dyDescent="0.3">
      <c r="V790" s="9" t="e">
        <f>ROUND(ROUND(#REF!, 2)/1.2, 2)</f>
        <v>#REF!</v>
      </c>
      <c r="Y790" s="9" t="e">
        <f>ROUND(#REF! / 1.2, 2)</f>
        <v>#REF!</v>
      </c>
      <c r="AD790" s="4" t="s">
        <v>1465</v>
      </c>
      <c r="AE790" s="4" t="s">
        <v>1466</v>
      </c>
      <c r="AF790" s="4" t="s">
        <v>1467</v>
      </c>
    </row>
    <row r="791" spans="21:35" ht="15.6" x14ac:dyDescent="0.3">
      <c r="V791" s="9" t="e">
        <f>ROUND(ROUND(#REF!, 2)/1.2, 2)</f>
        <v>#REF!</v>
      </c>
      <c r="Y791" s="9" t="e">
        <f>ROUND(#REF! / 1.2, 2)</f>
        <v>#REF!</v>
      </c>
      <c r="AD791" s="4" t="s">
        <v>1468</v>
      </c>
      <c r="AE791" s="4" t="s">
        <v>1469</v>
      </c>
      <c r="AF791" s="4" t="s">
        <v>1470</v>
      </c>
    </row>
    <row r="792" spans="21:35" ht="15.6" x14ac:dyDescent="0.3">
      <c r="V792" s="9" t="e">
        <f>ROUND(ROUND(#REF!, 2)/1.2, 2)</f>
        <v>#REF!</v>
      </c>
      <c r="Y792" s="9" t="e">
        <f>ROUND(#REF! / 1.2, 2)</f>
        <v>#REF!</v>
      </c>
      <c r="AD792" s="4" t="s">
        <v>1471</v>
      </c>
      <c r="AE792" s="4" t="s">
        <v>1472</v>
      </c>
      <c r="AF792" s="4" t="s">
        <v>1473</v>
      </c>
    </row>
    <row r="793" spans="21:35" ht="15.6" x14ac:dyDescent="0.3">
      <c r="V793" s="9" t="e">
        <f>ROUND(ROUND(#REF!, 2)/1.2, 2)</f>
        <v>#REF!</v>
      </c>
      <c r="Y793" s="9" t="e">
        <f>ROUND(#REF! / 1.2, 2)</f>
        <v>#REF!</v>
      </c>
      <c r="AD793" s="4" t="s">
        <v>1474</v>
      </c>
      <c r="AE793" s="4" t="s">
        <v>1475</v>
      </c>
      <c r="AF793" s="4" t="s">
        <v>688</v>
      </c>
    </row>
    <row r="794" spans="21:35" ht="17.100000000000001" customHeight="1" x14ac:dyDescent="0.3">
      <c r="U794" s="6" t="e">
        <f>SUM(U795,U826,U839,U857)</f>
        <v>#REF!</v>
      </c>
      <c r="Y794" s="9" t="e">
        <f>SUM(Y795,Y826,Y839,Y857)</f>
        <v>#REF!</v>
      </c>
      <c r="Z794" s="9" t="e">
        <f>SUM(Z795,Z826,Z839,Z857)</f>
        <v>#REF!</v>
      </c>
      <c r="AA794" s="9" t="e">
        <f>SUM(AA795,AA826,AA839,AA857)</f>
        <v>#REF!</v>
      </c>
      <c r="AD794" s="4">
        <v>183184624</v>
      </c>
      <c r="AE794" s="4">
        <v>10865142</v>
      </c>
    </row>
    <row r="795" spans="21:35" ht="17.100000000000001" customHeight="1" x14ac:dyDescent="0.3">
      <c r="U795" s="6" t="e">
        <f>SUM(U796,U800,U804,U808,U812,U817,U820,U823)</f>
        <v>#REF!</v>
      </c>
      <c r="Y795" s="9" t="e">
        <f>SUM(Y796,Y800,Y804,Y808,Y812,Y817,Y820,Y823)</f>
        <v>#REF!</v>
      </c>
      <c r="Z795" s="9" t="e">
        <f>SUM(Z796,Z800,Z804,Z808,Z812,Z817,Z820,Z823)</f>
        <v>#REF!</v>
      </c>
      <c r="AA795" s="9" t="e">
        <f>SUM(AA796,AA800,AA804,AA808,AA812,AA817,AA820,AA823)</f>
        <v>#REF!</v>
      </c>
      <c r="AD795" s="4">
        <v>183184625</v>
      </c>
      <c r="AE795" s="4">
        <v>10865133</v>
      </c>
    </row>
    <row r="796" spans="21:35" ht="18" x14ac:dyDescent="0.3">
      <c r="U796" s="14" t="e">
        <f>#REF!+#REF!</f>
        <v>#REF!</v>
      </c>
      <c r="V796" s="9" t="e">
        <f>ROUND(#REF! / 1.2, 2)</f>
        <v>#REF!</v>
      </c>
      <c r="W796" s="9" t="e">
        <f>ROUND(#REF! / 1.2, 2)</f>
        <v>#REF!</v>
      </c>
      <c r="X796" s="9" t="e">
        <f>ROUND(#REF! / 1.2, 2)</f>
        <v>#REF!</v>
      </c>
      <c r="Y796" s="9" t="e">
        <f>ROUND(#REF! / 1.2, 2)</f>
        <v>#REF!</v>
      </c>
      <c r="Z796" s="9" t="e">
        <f>ROUND(#REF! / 1.2, 2)</f>
        <v>#REF!</v>
      </c>
      <c r="AA796" s="9" t="e">
        <f>Y796+Z796</f>
        <v>#REF!</v>
      </c>
      <c r="AD796" s="4">
        <v>183184627</v>
      </c>
      <c r="AE796" s="4">
        <v>10865143</v>
      </c>
      <c r="AG796" s="4" t="s">
        <v>407</v>
      </c>
      <c r="AH796" s="4" t="s">
        <v>1476</v>
      </c>
      <c r="AI796" s="4" t="s">
        <v>1383</v>
      </c>
    </row>
    <row r="797" spans="21:35" ht="15.6" x14ac:dyDescent="0.3">
      <c r="V797" s="9" t="e">
        <f>ROUND(ROUND(#REF!, 2)/1.2, 2)</f>
        <v>#REF!</v>
      </c>
      <c r="Y797" s="9" t="e">
        <f>ROUND(#REF! / 1.2, 2)</f>
        <v>#REF!</v>
      </c>
      <c r="AD797" s="4" t="s">
        <v>1477</v>
      </c>
      <c r="AE797" s="4" t="s">
        <v>1478</v>
      </c>
      <c r="AF797" s="4" t="s">
        <v>411</v>
      </c>
    </row>
    <row r="798" spans="21:35" ht="15.6" x14ac:dyDescent="0.3">
      <c r="V798" s="9" t="e">
        <f>ROUND(ROUND(#REF!, 2)/1.2, 2)</f>
        <v>#REF!</v>
      </c>
      <c r="Y798" s="9" t="e">
        <f>ROUND(#REF! / 1.2, 2)</f>
        <v>#REF!</v>
      </c>
      <c r="AD798" s="4" t="s">
        <v>1479</v>
      </c>
      <c r="AE798" s="4" t="s">
        <v>1480</v>
      </c>
      <c r="AF798" s="4" t="s">
        <v>414</v>
      </c>
    </row>
    <row r="799" spans="21:35" ht="15.6" x14ac:dyDescent="0.3">
      <c r="V799" s="9" t="e">
        <f>ROUND(ROUND(#REF!, 2)/1.2, 2)</f>
        <v>#REF!</v>
      </c>
      <c r="Y799" s="9" t="e">
        <f>ROUND(#REF! / 1.2, 2)</f>
        <v>#REF!</v>
      </c>
      <c r="AD799" s="4" t="s">
        <v>1481</v>
      </c>
      <c r="AE799" s="4" t="s">
        <v>1482</v>
      </c>
      <c r="AF799" s="4" t="s">
        <v>406</v>
      </c>
    </row>
    <row r="800" spans="21:35" ht="18" x14ac:dyDescent="0.3">
      <c r="U800" s="14" t="e">
        <f>#REF!+#REF!</f>
        <v>#REF!</v>
      </c>
      <c r="V800" s="9" t="e">
        <f>ROUND(#REF! / 1.2, 2)</f>
        <v>#REF!</v>
      </c>
      <c r="W800" s="9" t="e">
        <f>ROUND(#REF! / 1.2, 2)</f>
        <v>#REF!</v>
      </c>
      <c r="X800" s="9" t="e">
        <f>ROUND(#REF! / 1.2, 2)</f>
        <v>#REF!</v>
      </c>
      <c r="Y800" s="9" t="e">
        <f>ROUND(#REF! / 1.2, 2)</f>
        <v>#REF!</v>
      </c>
      <c r="Z800" s="9" t="e">
        <f>ROUND(#REF! / 1.2, 2)</f>
        <v>#REF!</v>
      </c>
      <c r="AA800" s="9" t="e">
        <f>Y800+Z800</f>
        <v>#REF!</v>
      </c>
      <c r="AD800" s="4">
        <v>183184628</v>
      </c>
      <c r="AE800" s="4">
        <v>10865144</v>
      </c>
      <c r="AG800" s="4" t="s">
        <v>417</v>
      </c>
      <c r="AH800" s="4" t="s">
        <v>1483</v>
      </c>
      <c r="AI800" s="4" t="s">
        <v>1383</v>
      </c>
    </row>
    <row r="801" spans="21:35" ht="15.6" x14ac:dyDescent="0.3">
      <c r="V801" s="9" t="e">
        <f>ROUND(ROUND(#REF!, 2)/1.2, 2)</f>
        <v>#REF!</v>
      </c>
      <c r="Y801" s="9" t="e">
        <f>ROUND(#REF! / 1.2, 2)</f>
        <v>#REF!</v>
      </c>
      <c r="AD801" s="4" t="s">
        <v>1484</v>
      </c>
      <c r="AE801" s="4" t="s">
        <v>1485</v>
      </c>
      <c r="AF801" s="4" t="s">
        <v>411</v>
      </c>
    </row>
    <row r="802" spans="21:35" ht="15.6" x14ac:dyDescent="0.3">
      <c r="V802" s="9" t="e">
        <f>ROUND(ROUND(#REF!, 2)/1.2, 2)</f>
        <v>#REF!</v>
      </c>
      <c r="Y802" s="9" t="e">
        <f>ROUND(#REF! / 1.2, 2)</f>
        <v>#REF!</v>
      </c>
      <c r="AD802" s="4" t="s">
        <v>1486</v>
      </c>
      <c r="AE802" s="4" t="s">
        <v>1487</v>
      </c>
      <c r="AF802" s="4" t="s">
        <v>926</v>
      </c>
    </row>
    <row r="803" spans="21:35" ht="15.6" x14ac:dyDescent="0.3">
      <c r="V803" s="9" t="e">
        <f>ROUND(ROUND(#REF!, 2)/1.2, 2)</f>
        <v>#REF!</v>
      </c>
      <c r="Y803" s="9" t="e">
        <f>ROUND(#REF! / 1.2, 2)</f>
        <v>#REF!</v>
      </c>
      <c r="AD803" s="4" t="s">
        <v>1488</v>
      </c>
      <c r="AE803" s="4" t="s">
        <v>1489</v>
      </c>
      <c r="AF803" s="4" t="s">
        <v>365</v>
      </c>
    </row>
    <row r="804" spans="21:35" ht="18" x14ac:dyDescent="0.3">
      <c r="U804" s="14" t="e">
        <f>#REF!+#REF!</f>
        <v>#REF!</v>
      </c>
      <c r="V804" s="9" t="e">
        <f>ROUND(#REF! / 1.2, 2)</f>
        <v>#REF!</v>
      </c>
      <c r="W804" s="9" t="e">
        <f>ROUND(#REF! / 1.2, 2)</f>
        <v>#REF!</v>
      </c>
      <c r="X804" s="9" t="e">
        <f>ROUND(#REF! / 1.2, 2)</f>
        <v>#REF!</v>
      </c>
      <c r="Y804" s="9" t="e">
        <f>ROUND(#REF! / 1.2, 2)</f>
        <v>#REF!</v>
      </c>
      <c r="Z804" s="9" t="e">
        <f>ROUND(#REF! / 1.2, 2)</f>
        <v>#REF!</v>
      </c>
      <c r="AA804" s="9" t="e">
        <f>Y804+Z804</f>
        <v>#REF!</v>
      </c>
      <c r="AD804" s="4">
        <v>183184629</v>
      </c>
      <c r="AE804" s="4">
        <v>10865145</v>
      </c>
      <c r="AG804" s="4" t="s">
        <v>425</v>
      </c>
      <c r="AH804" s="4" t="s">
        <v>1490</v>
      </c>
      <c r="AI804" s="4" t="s">
        <v>1383</v>
      </c>
    </row>
    <row r="805" spans="21:35" ht="15.6" x14ac:dyDescent="0.3">
      <c r="V805" s="9" t="e">
        <f>ROUND(ROUND(#REF!, 2)/1.2, 2)</f>
        <v>#REF!</v>
      </c>
      <c r="Y805" s="9" t="e">
        <f>ROUND(#REF! / 1.2, 2)</f>
        <v>#REF!</v>
      </c>
      <c r="AD805" s="4" t="s">
        <v>1491</v>
      </c>
      <c r="AE805" s="4" t="s">
        <v>1492</v>
      </c>
      <c r="AF805" s="4" t="s">
        <v>411</v>
      </c>
    </row>
    <row r="806" spans="21:35" ht="15.6" x14ac:dyDescent="0.3">
      <c r="V806" s="9" t="e">
        <f>ROUND(ROUND(#REF!, 2)/1.2, 2)</f>
        <v>#REF!</v>
      </c>
      <c r="Y806" s="9" t="e">
        <f>ROUND(#REF! / 1.2, 2)</f>
        <v>#REF!</v>
      </c>
      <c r="AD806" s="4" t="s">
        <v>1493</v>
      </c>
      <c r="AE806" s="4" t="s">
        <v>1494</v>
      </c>
      <c r="AF806" s="4" t="s">
        <v>365</v>
      </c>
    </row>
    <row r="807" spans="21:35" ht="15.6" x14ac:dyDescent="0.3">
      <c r="V807" s="9" t="e">
        <f>ROUND(ROUND(#REF!, 2)/1.2, 2)</f>
        <v>#REF!</v>
      </c>
      <c r="Y807" s="9" t="e">
        <f>ROUND(#REF! / 1.2, 2)</f>
        <v>#REF!</v>
      </c>
      <c r="AD807" s="4" t="s">
        <v>1495</v>
      </c>
      <c r="AE807" s="4" t="s">
        <v>1496</v>
      </c>
      <c r="AF807" s="4" t="s">
        <v>926</v>
      </c>
    </row>
    <row r="808" spans="21:35" ht="18" x14ac:dyDescent="0.3">
      <c r="U808" s="14" t="e">
        <f>#REF!+#REF!</f>
        <v>#REF!</v>
      </c>
      <c r="V808" s="9" t="e">
        <f>ROUND(#REF! / 1.2, 2)</f>
        <v>#REF!</v>
      </c>
      <c r="W808" s="9" t="e">
        <f>ROUND(#REF! / 1.2, 2)</f>
        <v>#REF!</v>
      </c>
      <c r="X808" s="9" t="e">
        <f>ROUND(#REF! / 1.2, 2)</f>
        <v>#REF!</v>
      </c>
      <c r="Y808" s="9" t="e">
        <f>ROUND(#REF! / 1.2, 2)</f>
        <v>#REF!</v>
      </c>
      <c r="Z808" s="9" t="e">
        <f>ROUND(#REF! / 1.2, 2)</f>
        <v>#REF!</v>
      </c>
      <c r="AA808" s="9" t="e">
        <f>Y808+Z808</f>
        <v>#REF!</v>
      </c>
      <c r="AD808" s="4">
        <v>183184799</v>
      </c>
      <c r="AE808" s="4">
        <v>10865146</v>
      </c>
      <c r="AG808" s="4" t="s">
        <v>425</v>
      </c>
      <c r="AH808" s="4" t="s">
        <v>1490</v>
      </c>
      <c r="AI808" s="4" t="s">
        <v>1383</v>
      </c>
    </row>
    <row r="809" spans="21:35" ht="15.6" x14ac:dyDescent="0.3">
      <c r="V809" s="9" t="e">
        <f>ROUND(ROUND(#REF!, 2)/1.2, 2)</f>
        <v>#REF!</v>
      </c>
      <c r="Y809" s="9" t="e">
        <f>ROUND(#REF! / 1.2, 2)</f>
        <v>#REF!</v>
      </c>
      <c r="AD809" s="4" t="s">
        <v>1497</v>
      </c>
      <c r="AE809" s="4" t="s">
        <v>1498</v>
      </c>
      <c r="AF809" s="4" t="s">
        <v>926</v>
      </c>
    </row>
    <row r="810" spans="21:35" ht="15.6" x14ac:dyDescent="0.3">
      <c r="V810" s="9" t="e">
        <f>ROUND(ROUND(#REF!, 2)/1.2, 2)</f>
        <v>#REF!</v>
      </c>
      <c r="Y810" s="9" t="e">
        <f>ROUND(#REF! / 1.2, 2)</f>
        <v>#REF!</v>
      </c>
      <c r="AD810" s="4" t="s">
        <v>1499</v>
      </c>
      <c r="AE810" s="4" t="s">
        <v>1500</v>
      </c>
      <c r="AF810" s="4" t="s">
        <v>365</v>
      </c>
    </row>
    <row r="811" spans="21:35" ht="15.6" x14ac:dyDescent="0.3">
      <c r="V811" s="9" t="e">
        <f>ROUND(ROUND(#REF!, 2)/1.2, 2)</f>
        <v>#REF!</v>
      </c>
      <c r="Y811" s="9" t="e">
        <f>ROUND(#REF! / 1.2, 2)</f>
        <v>#REF!</v>
      </c>
      <c r="AD811" s="4" t="s">
        <v>1501</v>
      </c>
      <c r="AE811" s="4" t="s">
        <v>1502</v>
      </c>
      <c r="AF811" s="4" t="s">
        <v>411</v>
      </c>
    </row>
    <row r="812" spans="21:35" ht="18" x14ac:dyDescent="0.3">
      <c r="U812" s="14" t="e">
        <f>#REF!+#REF!</f>
        <v>#REF!</v>
      </c>
      <c r="V812" s="9" t="e">
        <f>ROUND(#REF! / 1.2, 2)</f>
        <v>#REF!</v>
      </c>
      <c r="W812" s="9" t="e">
        <f>ROUND(#REF! / 1.2, 2)</f>
        <v>#REF!</v>
      </c>
      <c r="X812" s="9" t="e">
        <f>ROUND(#REF! / 1.2, 2)</f>
        <v>#REF!</v>
      </c>
      <c r="Y812" s="9" t="e">
        <f>ROUND(#REF! / 1.2, 2)</f>
        <v>#REF!</v>
      </c>
      <c r="Z812" s="9" t="e">
        <f>ROUND(#REF! / 1.2, 2)</f>
        <v>#REF!</v>
      </c>
      <c r="AA812" s="9" t="e">
        <f>Y812+Z812</f>
        <v>#REF!</v>
      </c>
      <c r="AD812" s="4">
        <v>183184630</v>
      </c>
      <c r="AE812" s="4">
        <v>10865147</v>
      </c>
      <c r="AG812" s="4" t="s">
        <v>893</v>
      </c>
      <c r="AH812" s="4" t="s">
        <v>1503</v>
      </c>
      <c r="AI812" s="4" t="s">
        <v>1383</v>
      </c>
    </row>
    <row r="813" spans="21:35" ht="15.6" x14ac:dyDescent="0.3">
      <c r="V813" s="9" t="e">
        <f>ROUND(ROUND(#REF!, 2)/1.2, 2)</f>
        <v>#REF!</v>
      </c>
      <c r="Y813" s="9" t="e">
        <f>ROUND(#REF! / 1.2, 2)</f>
        <v>#REF!</v>
      </c>
      <c r="AD813" s="4" t="s">
        <v>1504</v>
      </c>
      <c r="AE813" s="4" t="s">
        <v>1505</v>
      </c>
      <c r="AF813" s="4" t="s">
        <v>411</v>
      </c>
    </row>
    <row r="814" spans="21:35" ht="15.6" x14ac:dyDescent="0.3">
      <c r="V814" s="9" t="e">
        <f>ROUND(ROUND(#REF!, 2)/1.2, 2)</f>
        <v>#REF!</v>
      </c>
      <c r="Y814" s="9" t="e">
        <f>ROUND(#REF! / 1.2, 2)</f>
        <v>#REF!</v>
      </c>
      <c r="AD814" s="4" t="s">
        <v>1506</v>
      </c>
      <c r="AE814" s="4" t="s">
        <v>1507</v>
      </c>
      <c r="AF814" s="4" t="s">
        <v>406</v>
      </c>
    </row>
    <row r="815" spans="21:35" ht="15.6" x14ac:dyDescent="0.3">
      <c r="V815" s="9" t="e">
        <f>ROUND(ROUND(#REF!, 2)/1.2, 2)</f>
        <v>#REF!</v>
      </c>
      <c r="Y815" s="9" t="e">
        <f>ROUND(#REF! / 1.2, 2)</f>
        <v>#REF!</v>
      </c>
      <c r="AD815" s="4" t="s">
        <v>1508</v>
      </c>
      <c r="AE815" s="4" t="s">
        <v>1509</v>
      </c>
      <c r="AF815" s="4" t="s">
        <v>901</v>
      </c>
    </row>
    <row r="816" spans="21:35" ht="15.6" x14ac:dyDescent="0.3">
      <c r="V816" s="9" t="e">
        <f>ROUND(ROUND(#REF!, 2)/1.2, 2)</f>
        <v>#REF!</v>
      </c>
      <c r="Y816" s="9" t="e">
        <f>ROUND(#REF! / 1.2, 2)</f>
        <v>#REF!</v>
      </c>
      <c r="AD816" s="4" t="s">
        <v>1510</v>
      </c>
      <c r="AE816" s="4" t="s">
        <v>1511</v>
      </c>
      <c r="AF816" s="4" t="s">
        <v>926</v>
      </c>
    </row>
    <row r="817" spans="21:35" ht="18" x14ac:dyDescent="0.3">
      <c r="U817" s="14" t="e">
        <f>#REF!+#REF!</f>
        <v>#REF!</v>
      </c>
      <c r="V817" s="9" t="e">
        <f>ROUND(#REF! / 1.2, 2)</f>
        <v>#REF!</v>
      </c>
      <c r="W817" s="9" t="e">
        <f>ROUND(#REF! / 1.2, 2)</f>
        <v>#REF!</v>
      </c>
      <c r="X817" s="9" t="e">
        <f>ROUND(#REF! / 1.2, 2)</f>
        <v>#REF!</v>
      </c>
      <c r="Y817" s="9" t="e">
        <f>ROUND(#REF! / 1.2, 2)</f>
        <v>#REF!</v>
      </c>
      <c r="Z817" s="9" t="e">
        <f>ROUND(#REF! / 1.2, 2)</f>
        <v>#REF!</v>
      </c>
      <c r="AA817" s="9" t="e">
        <f>Y817+Z817</f>
        <v>#REF!</v>
      </c>
      <c r="AD817" s="4">
        <v>183184631</v>
      </c>
      <c r="AE817" s="4">
        <v>10865137</v>
      </c>
      <c r="AG817" s="4" t="s">
        <v>1512</v>
      </c>
      <c r="AH817" s="4" t="s">
        <v>1513</v>
      </c>
      <c r="AI817" s="4" t="s">
        <v>1383</v>
      </c>
    </row>
    <row r="818" spans="21:35" ht="15.6" x14ac:dyDescent="0.3">
      <c r="V818" s="9" t="e">
        <f>ROUND(ROUND(#REF!, 2)/1.2, 2)</f>
        <v>#REF!</v>
      </c>
      <c r="Y818" s="9" t="e">
        <f>ROUND(#REF! / 1.2, 2)</f>
        <v>#REF!</v>
      </c>
      <c r="AD818" s="4" t="s">
        <v>1514</v>
      </c>
      <c r="AE818" s="4" t="s">
        <v>1515</v>
      </c>
      <c r="AF818" s="4" t="s">
        <v>411</v>
      </c>
    </row>
    <row r="819" spans="21:35" ht="15.6" x14ac:dyDescent="0.3">
      <c r="V819" s="9" t="e">
        <f>ROUND(ROUND(#REF!, 2)/1.2, 2)</f>
        <v>#REF!</v>
      </c>
      <c r="Y819" s="9" t="e">
        <f>ROUND(#REF! / 1.2, 2)</f>
        <v>#REF!</v>
      </c>
      <c r="AD819" s="4" t="s">
        <v>1516</v>
      </c>
      <c r="AE819" s="4" t="s">
        <v>1517</v>
      </c>
      <c r="AF819" s="4" t="s">
        <v>406</v>
      </c>
    </row>
    <row r="820" spans="21:35" ht="18" x14ac:dyDescent="0.3">
      <c r="U820" s="14" t="e">
        <f>#REF!+#REF!</f>
        <v>#REF!</v>
      </c>
      <c r="V820" s="9" t="e">
        <f>ROUND(#REF! / 1.2, 2)</f>
        <v>#REF!</v>
      </c>
      <c r="W820" s="9" t="e">
        <f>ROUND(#REF! / 1.2, 2)</f>
        <v>#REF!</v>
      </c>
      <c r="X820" s="9" t="e">
        <f>ROUND(#REF! / 1.2, 2)</f>
        <v>#REF!</v>
      </c>
      <c r="Y820" s="9" t="e">
        <f>ROUND(#REF! / 1.2, 2)</f>
        <v>#REF!</v>
      </c>
      <c r="Z820" s="9" t="e">
        <f>ROUND(#REF! / 1.2, 2)</f>
        <v>#REF!</v>
      </c>
      <c r="AA820" s="9" t="e">
        <f>Y820+Z820</f>
        <v>#REF!</v>
      </c>
      <c r="AD820" s="4">
        <v>183184633</v>
      </c>
      <c r="AE820" s="4">
        <v>10865138</v>
      </c>
      <c r="AG820" s="4" t="s">
        <v>1518</v>
      </c>
      <c r="AH820" s="4" t="s">
        <v>1519</v>
      </c>
      <c r="AI820" s="4" t="s">
        <v>1383</v>
      </c>
    </row>
    <row r="821" spans="21:35" ht="15.6" x14ac:dyDescent="0.3">
      <c r="V821" s="9" t="e">
        <f>ROUND(ROUND(#REF!, 2)/1.2, 2)</f>
        <v>#REF!</v>
      </c>
      <c r="Y821" s="9" t="e">
        <f>ROUND(#REF! / 1.2, 2)</f>
        <v>#REF!</v>
      </c>
      <c r="AD821" s="4" t="s">
        <v>1520</v>
      </c>
      <c r="AE821" s="4" t="s">
        <v>1521</v>
      </c>
      <c r="AF821" s="4" t="s">
        <v>1522</v>
      </c>
    </row>
    <row r="822" spans="21:35" ht="15.6" x14ac:dyDescent="0.3">
      <c r="V822" s="9" t="e">
        <f>ROUND(ROUND(#REF!, 2)/1.2, 2)</f>
        <v>#REF!</v>
      </c>
      <c r="Y822" s="9" t="e">
        <f>ROUND(#REF! / 1.2, 2)</f>
        <v>#REF!</v>
      </c>
      <c r="AD822" s="4" t="s">
        <v>1523</v>
      </c>
      <c r="AE822" s="4" t="s">
        <v>1524</v>
      </c>
      <c r="AF822" s="4" t="s">
        <v>365</v>
      </c>
    </row>
    <row r="823" spans="21:35" ht="18" x14ac:dyDescent="0.3">
      <c r="U823" s="14" t="e">
        <f>#REF!+#REF!</f>
        <v>#REF!</v>
      </c>
      <c r="V823" s="9" t="e">
        <f>ROUND(#REF! / 1.2, 2)</f>
        <v>#REF!</v>
      </c>
      <c r="W823" s="9" t="e">
        <f>ROUND(#REF! / 1.2, 2)</f>
        <v>#REF!</v>
      </c>
      <c r="X823" s="9" t="e">
        <f>ROUND(#REF! / 1.2, 2)</f>
        <v>#REF!</v>
      </c>
      <c r="Y823" s="9" t="e">
        <f>ROUND(#REF! / 1.2, 2)</f>
        <v>#REF!</v>
      </c>
      <c r="Z823" s="9" t="e">
        <f>ROUND(#REF! / 1.2, 2)</f>
        <v>#REF!</v>
      </c>
      <c r="AA823" s="9" t="e">
        <f>Y823+Z823</f>
        <v>#REF!</v>
      </c>
      <c r="AD823" s="4">
        <v>183184634</v>
      </c>
      <c r="AE823" s="4">
        <v>10865135</v>
      </c>
      <c r="AG823" s="4" t="s">
        <v>441</v>
      </c>
      <c r="AH823" s="4" t="s">
        <v>1525</v>
      </c>
      <c r="AI823" s="4" t="s">
        <v>1383</v>
      </c>
    </row>
    <row r="824" spans="21:35" ht="15.6" x14ac:dyDescent="0.3">
      <c r="V824" s="9" t="e">
        <f>ROUND(ROUND(#REF!, 2)/1.2, 2)</f>
        <v>#REF!</v>
      </c>
      <c r="Y824" s="9" t="e">
        <f>ROUND(#REF! / 1.2, 2)</f>
        <v>#REF!</v>
      </c>
      <c r="AD824" s="4" t="s">
        <v>1526</v>
      </c>
      <c r="AE824" s="4" t="s">
        <v>1527</v>
      </c>
      <c r="AF824" s="4" t="s">
        <v>445</v>
      </c>
    </row>
    <row r="825" spans="21:35" ht="15.6" x14ac:dyDescent="0.3">
      <c r="V825" s="9" t="e">
        <f>ROUND(ROUND(#REF!, 2)/1.2, 2)</f>
        <v>#REF!</v>
      </c>
      <c r="Y825" s="9" t="e">
        <f>ROUND(#REF! / 1.2, 2)</f>
        <v>#REF!</v>
      </c>
      <c r="AD825" s="4" t="s">
        <v>1528</v>
      </c>
      <c r="AE825" s="4" t="s">
        <v>1529</v>
      </c>
      <c r="AF825" s="4" t="s">
        <v>365</v>
      </c>
    </row>
    <row r="826" spans="21:35" ht="17.100000000000001" customHeight="1" x14ac:dyDescent="0.3">
      <c r="U826" s="6" t="e">
        <f>SUM(U827,U833,U837)</f>
        <v>#REF!</v>
      </c>
      <c r="Y826" s="9" t="e">
        <f>SUM(Y827,Y833,Y837)</f>
        <v>#REF!</v>
      </c>
      <c r="Z826" s="9" t="e">
        <f>SUM(Z827,Z833,Z837)</f>
        <v>#REF!</v>
      </c>
      <c r="AA826" s="9" t="e">
        <f>SUM(AA827,AA833,AA837)</f>
        <v>#REF!</v>
      </c>
      <c r="AD826" s="4">
        <v>183184635</v>
      </c>
      <c r="AE826" s="4">
        <v>10873417</v>
      </c>
    </row>
    <row r="827" spans="21:35" ht="18" x14ac:dyDescent="0.3">
      <c r="U827" s="14" t="e">
        <f>#REF!+#REF!</f>
        <v>#REF!</v>
      </c>
      <c r="V827" s="9" t="e">
        <f>ROUND(#REF! / 1.2, 2)</f>
        <v>#REF!</v>
      </c>
      <c r="W827" s="9" t="e">
        <f>ROUND(#REF! / 1.2, 2)</f>
        <v>#REF!</v>
      </c>
      <c r="X827" s="9" t="e">
        <f>ROUND(#REF! / 1.2, 2)</f>
        <v>#REF!</v>
      </c>
      <c r="Y827" s="9" t="e">
        <f>ROUND(#REF! / 1.2, 2)</f>
        <v>#REF!</v>
      </c>
      <c r="Z827" s="9" t="e">
        <f>ROUND(#REF! / 1.2, 2)</f>
        <v>#REF!</v>
      </c>
      <c r="AA827" s="9" t="e">
        <f>Y827+Z827</f>
        <v>#REF!</v>
      </c>
      <c r="AD827" s="4">
        <v>183184637</v>
      </c>
      <c r="AE827" s="4">
        <v>10873399</v>
      </c>
      <c r="AG827" s="4" t="s">
        <v>1530</v>
      </c>
      <c r="AH827" s="4" t="s">
        <v>1531</v>
      </c>
      <c r="AI827" s="4" t="s">
        <v>1383</v>
      </c>
    </row>
    <row r="828" spans="21:35" ht="15.6" x14ac:dyDescent="0.3">
      <c r="V828" s="9" t="e">
        <f>ROUND(ROUND(#REF!, 2)/1.2, 2)</f>
        <v>#REF!</v>
      </c>
      <c r="Y828" s="9" t="e">
        <f>ROUND(#REF! / 1.2, 2)</f>
        <v>#REF!</v>
      </c>
      <c r="AD828" s="4" t="s">
        <v>1532</v>
      </c>
      <c r="AE828" s="4" t="s">
        <v>1533</v>
      </c>
      <c r="AF828" s="4" t="s">
        <v>1534</v>
      </c>
    </row>
    <row r="829" spans="21:35" ht="15.6" x14ac:dyDescent="0.3">
      <c r="V829" s="9" t="e">
        <f>ROUND(ROUND(#REF!, 2)/1.2, 2)</f>
        <v>#REF!</v>
      </c>
      <c r="Y829" s="9" t="e">
        <f>ROUND(#REF! / 1.2, 2)</f>
        <v>#REF!</v>
      </c>
      <c r="AD829" s="4" t="s">
        <v>1535</v>
      </c>
      <c r="AE829" s="4" t="s">
        <v>1536</v>
      </c>
      <c r="AF829" s="4" t="s">
        <v>1537</v>
      </c>
    </row>
    <row r="830" spans="21:35" ht="15.6" x14ac:dyDescent="0.3">
      <c r="V830" s="9" t="e">
        <f>ROUND(ROUND(#REF!, 2)/1.2, 2)</f>
        <v>#REF!</v>
      </c>
      <c r="Y830" s="9" t="e">
        <f>ROUND(#REF! / 1.2, 2)</f>
        <v>#REF!</v>
      </c>
      <c r="AD830" s="4" t="s">
        <v>1538</v>
      </c>
      <c r="AE830" s="4" t="s">
        <v>1539</v>
      </c>
      <c r="AF830" s="4" t="s">
        <v>387</v>
      </c>
    </row>
    <row r="831" spans="21:35" ht="15.6" x14ac:dyDescent="0.3">
      <c r="V831" s="9" t="e">
        <f>ROUND(ROUND(#REF!, 2)/1.2, 2)</f>
        <v>#REF!</v>
      </c>
      <c r="Y831" s="9" t="e">
        <f>ROUND(#REF! / 1.2, 2)</f>
        <v>#REF!</v>
      </c>
      <c r="AD831" s="4" t="s">
        <v>1540</v>
      </c>
      <c r="AE831" s="4" t="s">
        <v>1541</v>
      </c>
      <c r="AF831" s="4" t="s">
        <v>331</v>
      </c>
    </row>
    <row r="832" spans="21:35" ht="15.6" x14ac:dyDescent="0.3">
      <c r="V832" s="9" t="e">
        <f>ROUND(ROUND(#REF!, 2)/1.2, 2)</f>
        <v>#REF!</v>
      </c>
      <c r="Y832" s="9" t="e">
        <f>ROUND(#REF! / 1.2, 2)</f>
        <v>#REF!</v>
      </c>
      <c r="AD832" s="4" t="s">
        <v>1542</v>
      </c>
      <c r="AE832" s="4" t="s">
        <v>1543</v>
      </c>
      <c r="AF832" s="4" t="s">
        <v>483</v>
      </c>
    </row>
    <row r="833" spans="21:35" ht="18" x14ac:dyDescent="0.3">
      <c r="U833" s="14" t="e">
        <f>#REF!+#REF!</f>
        <v>#REF!</v>
      </c>
      <c r="V833" s="9" t="e">
        <f>ROUND(#REF! / 1.2, 2)</f>
        <v>#REF!</v>
      </c>
      <c r="W833" s="9" t="e">
        <f>ROUND(#REF! / 1.2, 2)</f>
        <v>#REF!</v>
      </c>
      <c r="X833" s="9" t="e">
        <f>ROUND(#REF! / 1.2, 2)</f>
        <v>#REF!</v>
      </c>
      <c r="Y833" s="9" t="e">
        <f>ROUND(#REF! / 1.2, 2)</f>
        <v>#REF!</v>
      </c>
      <c r="Z833" s="9" t="e">
        <f>ROUND(#REF! / 1.2, 2)</f>
        <v>#REF!</v>
      </c>
      <c r="AA833" s="9" t="e">
        <f>Y833+Z833</f>
        <v>#REF!</v>
      </c>
      <c r="AD833" s="4">
        <v>183184639</v>
      </c>
      <c r="AE833" s="4">
        <v>10873406</v>
      </c>
      <c r="AG833" s="4" t="s">
        <v>1544</v>
      </c>
      <c r="AH833" s="4" t="s">
        <v>1545</v>
      </c>
      <c r="AI833" s="4" t="s">
        <v>1383</v>
      </c>
    </row>
    <row r="834" spans="21:35" ht="15.6" x14ac:dyDescent="0.3">
      <c r="V834" s="9" t="e">
        <f>ROUND(ROUND(#REF!, 2)/1.2, 2)</f>
        <v>#REF!</v>
      </c>
      <c r="Y834" s="9" t="e">
        <f>ROUND(#REF! / 1.2, 2)</f>
        <v>#REF!</v>
      </c>
      <c r="AD834" s="4" t="s">
        <v>1546</v>
      </c>
      <c r="AE834" s="4" t="s">
        <v>1547</v>
      </c>
      <c r="AF834" s="4" t="s">
        <v>1548</v>
      </c>
    </row>
    <row r="835" spans="21:35" ht="15.6" x14ac:dyDescent="0.3">
      <c r="V835" s="9" t="e">
        <f>ROUND(ROUND(#REF!, 2)/1.2, 2)</f>
        <v>#REF!</v>
      </c>
      <c r="Y835" s="9" t="e">
        <f>ROUND(#REF! / 1.2, 2)</f>
        <v>#REF!</v>
      </c>
      <c r="AD835" s="4" t="s">
        <v>1549</v>
      </c>
      <c r="AE835" s="4" t="s">
        <v>1550</v>
      </c>
      <c r="AF835" s="4" t="s">
        <v>1551</v>
      </c>
    </row>
    <row r="836" spans="21:35" ht="15.6" x14ac:dyDescent="0.3">
      <c r="V836" s="9" t="e">
        <f>ROUND(ROUND(#REF!, 2)/1.2, 2)</f>
        <v>#REF!</v>
      </c>
      <c r="Y836" s="9" t="e">
        <f>ROUND(#REF! / 1.2, 2)</f>
        <v>#REF!</v>
      </c>
      <c r="AD836" s="4" t="s">
        <v>1552</v>
      </c>
      <c r="AE836" s="4" t="s">
        <v>1553</v>
      </c>
      <c r="AF836" s="4" t="s">
        <v>365</v>
      </c>
    </row>
    <row r="837" spans="21:35" ht="18" x14ac:dyDescent="0.3">
      <c r="U837" s="14" t="e">
        <f>#REF!+#REF!</f>
        <v>#REF!</v>
      </c>
      <c r="V837" s="9" t="e">
        <f>ROUND(#REF! / 1.2, 2)</f>
        <v>#REF!</v>
      </c>
      <c r="W837" s="9" t="e">
        <f>ROUND(#REF! / 1.2, 2)</f>
        <v>#REF!</v>
      </c>
      <c r="X837" s="9" t="e">
        <f>ROUND(#REF! / 1.2, 2)</f>
        <v>#REF!</v>
      </c>
      <c r="Y837" s="9" t="e">
        <f>ROUND(#REF! / 1.2, 2)</f>
        <v>#REF!</v>
      </c>
      <c r="Z837" s="9" t="e">
        <f>ROUND(#REF! / 1.2, 2)</f>
        <v>#REF!</v>
      </c>
      <c r="AA837" s="9" t="e">
        <f>Y837+Z837</f>
        <v>#REF!</v>
      </c>
      <c r="AD837" s="4">
        <v>183184641</v>
      </c>
      <c r="AE837" s="4">
        <v>10873400</v>
      </c>
      <c r="AG837" s="4" t="s">
        <v>1554</v>
      </c>
      <c r="AH837" s="4" t="s">
        <v>1555</v>
      </c>
      <c r="AI837" s="4" t="s">
        <v>1383</v>
      </c>
    </row>
    <row r="838" spans="21:35" ht="15.6" x14ac:dyDescent="0.3">
      <c r="V838" s="9" t="e">
        <f>ROUND(ROUND(#REF!, 2)/1.2, 2)</f>
        <v>#REF!</v>
      </c>
      <c r="Y838" s="9" t="e">
        <f>ROUND(#REF! / 1.2, 2)</f>
        <v>#REF!</v>
      </c>
      <c r="AD838" s="4" t="s">
        <v>1556</v>
      </c>
      <c r="AE838" s="4" t="s">
        <v>1557</v>
      </c>
      <c r="AF838" s="4" t="s">
        <v>1558</v>
      </c>
    </row>
    <row r="839" spans="21:35" ht="17.100000000000001" customHeight="1" x14ac:dyDescent="0.3">
      <c r="U839" s="6" t="e">
        <f>SUM(U840,U844,U848,U851,U853)</f>
        <v>#REF!</v>
      </c>
      <c r="Y839" s="9" t="e">
        <f>SUM(Y840,Y844,Y848,Y851,Y853)</f>
        <v>#REF!</v>
      </c>
      <c r="Z839" s="9" t="e">
        <f>SUM(Z840,Z844,Z848,Z851,Z853)</f>
        <v>#REF!</v>
      </c>
      <c r="AA839" s="9" t="e">
        <f>SUM(AA840,AA844,AA848,AA851,AA853)</f>
        <v>#REF!</v>
      </c>
      <c r="AD839" s="4">
        <v>183184642</v>
      </c>
      <c r="AE839" s="4">
        <v>10960970</v>
      </c>
    </row>
    <row r="840" spans="21:35" ht="18" x14ac:dyDescent="0.3">
      <c r="U840" s="14" t="e">
        <f>#REF!+#REF!</f>
        <v>#REF!</v>
      </c>
      <c r="V840" s="9" t="e">
        <f>ROUND(#REF! / 1.2, 2)</f>
        <v>#REF!</v>
      </c>
      <c r="W840" s="9" t="e">
        <f>ROUND(#REF! / 1.2, 2)</f>
        <v>#REF!</v>
      </c>
      <c r="X840" s="9" t="e">
        <f>ROUND(#REF! / 1.2, 2)</f>
        <v>#REF!</v>
      </c>
      <c r="Y840" s="9" t="e">
        <f>ROUND(#REF! / 1.2, 2)</f>
        <v>#REF!</v>
      </c>
      <c r="Z840" s="9" t="e">
        <f>ROUND(#REF! / 1.2, 2)</f>
        <v>#REF!</v>
      </c>
      <c r="AA840" s="9" t="e">
        <f>Y840+Z840</f>
        <v>#REF!</v>
      </c>
      <c r="AD840" s="4">
        <v>183184644</v>
      </c>
      <c r="AE840" s="4">
        <v>10960976</v>
      </c>
      <c r="AG840" s="4" t="s">
        <v>931</v>
      </c>
      <c r="AH840" s="4" t="s">
        <v>1559</v>
      </c>
      <c r="AI840" s="4" t="s">
        <v>1383</v>
      </c>
    </row>
    <row r="841" spans="21:35" ht="15.6" x14ac:dyDescent="0.3">
      <c r="V841" s="9" t="e">
        <f>ROUND(ROUND(#REF!, 2)/1.2, 2)</f>
        <v>#REF!</v>
      </c>
      <c r="Y841" s="9" t="e">
        <f>ROUND(#REF! / 1.2, 2)</f>
        <v>#REF!</v>
      </c>
      <c r="AD841" s="4" t="s">
        <v>1560</v>
      </c>
      <c r="AE841" s="4" t="s">
        <v>1561</v>
      </c>
      <c r="AF841" s="4" t="s">
        <v>935</v>
      </c>
    </row>
    <row r="842" spans="21:35" ht="15.6" x14ac:dyDescent="0.3">
      <c r="V842" s="9" t="e">
        <f>ROUND(ROUND(#REF!, 2)/1.2, 2)</f>
        <v>#REF!</v>
      </c>
      <c r="Y842" s="9" t="e">
        <f>ROUND(#REF! / 1.2, 2)</f>
        <v>#REF!</v>
      </c>
      <c r="AD842" s="4" t="s">
        <v>1562</v>
      </c>
      <c r="AE842" s="4" t="s">
        <v>1563</v>
      </c>
      <c r="AF842" s="4" t="s">
        <v>938</v>
      </c>
    </row>
    <row r="843" spans="21:35" ht="15.6" x14ac:dyDescent="0.3">
      <c r="V843" s="9" t="e">
        <f>ROUND(ROUND(#REF!, 2)/1.2, 2)</f>
        <v>#REF!</v>
      </c>
      <c r="Y843" s="9" t="e">
        <f>ROUND(#REF! / 1.2, 2)</f>
        <v>#REF!</v>
      </c>
      <c r="AD843" s="4" t="s">
        <v>1564</v>
      </c>
      <c r="AE843" s="4" t="s">
        <v>1565</v>
      </c>
      <c r="AF843" s="4" t="s">
        <v>406</v>
      </c>
    </row>
    <row r="844" spans="21:35" ht="18" x14ac:dyDescent="0.3">
      <c r="U844" s="14" t="e">
        <f>#REF!+#REF!</f>
        <v>#REF!</v>
      </c>
      <c r="V844" s="9" t="e">
        <f>ROUND(#REF! / 1.2, 2)</f>
        <v>#REF!</v>
      </c>
      <c r="W844" s="9" t="e">
        <f>ROUND(#REF! / 1.2, 2)</f>
        <v>#REF!</v>
      </c>
      <c r="X844" s="9" t="e">
        <f>ROUND(#REF! / 1.2, 2)</f>
        <v>#REF!</v>
      </c>
      <c r="Y844" s="9" t="e">
        <f>ROUND(#REF! / 1.2, 2)</f>
        <v>#REF!</v>
      </c>
      <c r="Z844" s="9" t="e">
        <f>ROUND(#REF! / 1.2, 2)</f>
        <v>#REF!</v>
      </c>
      <c r="AA844" s="9" t="e">
        <f>Y844+Z844</f>
        <v>#REF!</v>
      </c>
      <c r="AD844" s="4">
        <v>183184646</v>
      </c>
      <c r="AE844" s="4">
        <v>10960977</v>
      </c>
      <c r="AG844" s="4" t="s">
        <v>542</v>
      </c>
      <c r="AH844" s="4" t="s">
        <v>1566</v>
      </c>
      <c r="AI844" s="4" t="s">
        <v>1383</v>
      </c>
    </row>
    <row r="845" spans="21:35" ht="15.6" x14ac:dyDescent="0.3">
      <c r="V845" s="9" t="e">
        <f>ROUND(ROUND(#REF!, 2)/1.2, 2)</f>
        <v>#REF!</v>
      </c>
      <c r="Y845" s="9" t="e">
        <f>ROUND(#REF! / 1.2, 2)</f>
        <v>#REF!</v>
      </c>
      <c r="AD845" s="4" t="s">
        <v>1567</v>
      </c>
      <c r="AE845" s="4" t="s">
        <v>1568</v>
      </c>
      <c r="AF845" s="4" t="s">
        <v>445</v>
      </c>
    </row>
    <row r="846" spans="21:35" ht="15.6" x14ac:dyDescent="0.3">
      <c r="V846" s="9" t="e">
        <f>ROUND(ROUND(#REF!, 2)/1.2, 2)</f>
        <v>#REF!</v>
      </c>
      <c r="Y846" s="9" t="e">
        <f>ROUND(#REF! / 1.2, 2)</f>
        <v>#REF!</v>
      </c>
      <c r="AD846" s="4" t="s">
        <v>1569</v>
      </c>
      <c r="AE846" s="4" t="s">
        <v>1570</v>
      </c>
      <c r="AF846" s="4" t="s">
        <v>549</v>
      </c>
    </row>
    <row r="847" spans="21:35" ht="15.6" x14ac:dyDescent="0.3">
      <c r="V847" s="9" t="e">
        <f>ROUND(ROUND(#REF!, 2)/1.2, 2)</f>
        <v>#REF!</v>
      </c>
      <c r="Y847" s="9" t="e">
        <f>ROUND(#REF! / 1.2, 2)</f>
        <v>#REF!</v>
      </c>
      <c r="AD847" s="4" t="s">
        <v>1571</v>
      </c>
      <c r="AE847" s="4" t="s">
        <v>1572</v>
      </c>
      <c r="AF847" s="4" t="s">
        <v>365</v>
      </c>
    </row>
    <row r="848" spans="21:35" ht="18" x14ac:dyDescent="0.3">
      <c r="U848" s="14" t="e">
        <f>#REF!+#REF!</f>
        <v>#REF!</v>
      </c>
      <c r="V848" s="9" t="e">
        <f>ROUND(#REF! / 1.2, 2)</f>
        <v>#REF!</v>
      </c>
      <c r="W848" s="9" t="e">
        <f>ROUND(#REF! / 1.2, 2)</f>
        <v>#REF!</v>
      </c>
      <c r="X848" s="9" t="e">
        <f>ROUND(#REF! / 1.2, 2)</f>
        <v>#REF!</v>
      </c>
      <c r="Y848" s="9" t="e">
        <f>ROUND(#REF! / 1.2, 2)</f>
        <v>#REF!</v>
      </c>
      <c r="Z848" s="9" t="e">
        <f>ROUND(#REF! / 1.2, 2)</f>
        <v>#REF!</v>
      </c>
      <c r="AA848" s="9" t="e">
        <f>Y848+Z848</f>
        <v>#REF!</v>
      </c>
      <c r="AD848" s="4">
        <v>183184648</v>
      </c>
      <c r="AE848" s="4">
        <v>10960974</v>
      </c>
      <c r="AG848" s="4" t="s">
        <v>552</v>
      </c>
      <c r="AH848" s="4" t="s">
        <v>1573</v>
      </c>
      <c r="AI848" s="4" t="s">
        <v>1383</v>
      </c>
    </row>
    <row r="849" spans="21:35" ht="15.6" x14ac:dyDescent="0.3">
      <c r="V849" s="9" t="e">
        <f>ROUND(ROUND(#REF!, 2)/1.2, 2)</f>
        <v>#REF!</v>
      </c>
      <c r="Y849" s="9" t="e">
        <f>ROUND(#REF! / 1.2, 2)</f>
        <v>#REF!</v>
      </c>
      <c r="AD849" s="4" t="s">
        <v>1574</v>
      </c>
      <c r="AE849" s="4" t="s">
        <v>1575</v>
      </c>
      <c r="AF849" s="4" t="s">
        <v>556</v>
      </c>
    </row>
    <row r="850" spans="21:35" ht="15.6" x14ac:dyDescent="0.3">
      <c r="V850" s="9" t="e">
        <f>ROUND(ROUND(#REF!, 2)/1.2, 2)</f>
        <v>#REF!</v>
      </c>
      <c r="Y850" s="9" t="e">
        <f>ROUND(#REF! / 1.2, 2)</f>
        <v>#REF!</v>
      </c>
      <c r="AD850" s="4" t="s">
        <v>1576</v>
      </c>
      <c r="AE850" s="4" t="s">
        <v>1577</v>
      </c>
      <c r="AF850" s="4" t="s">
        <v>365</v>
      </c>
    </row>
    <row r="851" spans="21:35" ht="18" x14ac:dyDescent="0.3">
      <c r="U851" s="14" t="e">
        <f>#REF!+#REF!</f>
        <v>#REF!</v>
      </c>
      <c r="V851" s="9" t="e">
        <f>ROUND(#REF! / 1.2, 2)</f>
        <v>#REF!</v>
      </c>
      <c r="W851" s="9" t="e">
        <f>ROUND(#REF! / 1.2, 2)</f>
        <v>#REF!</v>
      </c>
      <c r="X851" s="9" t="e">
        <f>ROUND(#REF! / 1.2, 2)</f>
        <v>#REF!</v>
      </c>
      <c r="Y851" s="9" t="e">
        <f>ROUND(#REF! / 1.2, 2)</f>
        <v>#REF!</v>
      </c>
      <c r="Z851" s="9" t="e">
        <f>ROUND(#REF! / 1.2, 2)</f>
        <v>#REF!</v>
      </c>
      <c r="AA851" s="9" t="e">
        <f>Y851+Z851</f>
        <v>#REF!</v>
      </c>
      <c r="AD851" s="4">
        <v>183184650</v>
      </c>
      <c r="AE851" s="4">
        <v>12324667</v>
      </c>
      <c r="AG851" s="4" t="s">
        <v>570</v>
      </c>
      <c r="AH851" s="4" t="s">
        <v>1578</v>
      </c>
      <c r="AI851" s="4" t="s">
        <v>1383</v>
      </c>
    </row>
    <row r="852" spans="21:35" ht="15.6" x14ac:dyDescent="0.3">
      <c r="V852" s="9" t="e">
        <f>ROUND(ROUND(#REF!, 2)/1.2, 2)</f>
        <v>#REF!</v>
      </c>
      <c r="Y852" s="9" t="e">
        <f>ROUND(#REF! / 1.2, 2)</f>
        <v>#REF!</v>
      </c>
      <c r="AD852" s="4" t="s">
        <v>1579</v>
      </c>
      <c r="AE852" s="4" t="s">
        <v>1580</v>
      </c>
      <c r="AF852" s="4" t="s">
        <v>574</v>
      </c>
    </row>
    <row r="853" spans="21:35" ht="18" x14ac:dyDescent="0.3">
      <c r="U853" s="14" t="e">
        <f>#REF!+#REF!</f>
        <v>#REF!</v>
      </c>
      <c r="V853" s="9" t="e">
        <f>ROUND(#REF! / 1.2, 2)</f>
        <v>#REF!</v>
      </c>
      <c r="W853" s="9" t="e">
        <f>ROUND(#REF! / 1.2, 2)</f>
        <v>#REF!</v>
      </c>
      <c r="X853" s="9" t="e">
        <f>ROUND(#REF! / 1.2, 2)</f>
        <v>#REF!</v>
      </c>
      <c r="Y853" s="9" t="e">
        <f>ROUND(#REF! / 1.2, 2)</f>
        <v>#REF!</v>
      </c>
      <c r="Z853" s="9" t="e">
        <f>ROUND(#REF! / 1.2, 2)</f>
        <v>#REF!</v>
      </c>
      <c r="AA853" s="9" t="e">
        <f>Y853+Z853</f>
        <v>#REF!</v>
      </c>
      <c r="AD853" s="4">
        <v>183184652</v>
      </c>
      <c r="AE853" s="4">
        <v>12324664</v>
      </c>
      <c r="AG853" s="4" t="s">
        <v>575</v>
      </c>
      <c r="AH853" s="4" t="s">
        <v>1581</v>
      </c>
      <c r="AI853" s="4" t="s">
        <v>1383</v>
      </c>
    </row>
    <row r="854" spans="21:35" ht="15.6" x14ac:dyDescent="0.3">
      <c r="V854" s="9" t="e">
        <f>ROUND(ROUND(#REF!, 2)/1.2, 2)</f>
        <v>#REF!</v>
      </c>
      <c r="Y854" s="9" t="e">
        <f>ROUND(#REF! / 1.2, 2)</f>
        <v>#REF!</v>
      </c>
      <c r="AD854" s="4" t="s">
        <v>1582</v>
      </c>
      <c r="AE854" s="4" t="s">
        <v>1583</v>
      </c>
      <c r="AF854" s="4" t="s">
        <v>579</v>
      </c>
    </row>
    <row r="855" spans="21:35" ht="15.6" x14ac:dyDescent="0.3">
      <c r="V855" s="9" t="e">
        <f>ROUND(ROUND(#REF!, 2)/1.2, 2)</f>
        <v>#REF!</v>
      </c>
      <c r="Y855" s="9" t="e">
        <f>ROUND(#REF! / 1.2, 2)</f>
        <v>#REF!</v>
      </c>
      <c r="AD855" s="4" t="s">
        <v>1584</v>
      </c>
      <c r="AE855" s="4" t="s">
        <v>1585</v>
      </c>
      <c r="AF855" s="4" t="s">
        <v>582</v>
      </c>
    </row>
    <row r="856" spans="21:35" ht="15.6" x14ac:dyDescent="0.3">
      <c r="V856" s="9" t="e">
        <f>ROUND(ROUND(#REF!, 2)/1.2, 2)</f>
        <v>#REF!</v>
      </c>
      <c r="Y856" s="9" t="e">
        <f>ROUND(#REF! / 1.2, 2)</f>
        <v>#REF!</v>
      </c>
      <c r="AD856" s="4" t="s">
        <v>1586</v>
      </c>
      <c r="AE856" s="4" t="s">
        <v>1587</v>
      </c>
      <c r="AF856" s="4" t="s">
        <v>585</v>
      </c>
    </row>
    <row r="857" spans="21:35" ht="17.100000000000001" customHeight="1" x14ac:dyDescent="0.3">
      <c r="U857" s="6" t="e">
        <f>SUM(U858)</f>
        <v>#REF!</v>
      </c>
      <c r="Y857" s="9" t="e">
        <f>SUM(Y858)</f>
        <v>#REF!</v>
      </c>
      <c r="Z857" s="9" t="e">
        <f>SUM(Z858)</f>
        <v>#REF!</v>
      </c>
      <c r="AA857" s="9" t="e">
        <f>SUM(AA858)</f>
        <v>#REF!</v>
      </c>
      <c r="AD857" s="4">
        <v>183184653</v>
      </c>
      <c r="AE857" s="4">
        <v>10958780</v>
      </c>
    </row>
    <row r="858" spans="21:35" ht="18" x14ac:dyDescent="0.3">
      <c r="U858" s="14" t="e">
        <f>#REF!+#REF!</f>
        <v>#REF!</v>
      </c>
      <c r="V858" s="9" t="e">
        <f>ROUND(#REF! / 1.2, 2)</f>
        <v>#REF!</v>
      </c>
      <c r="W858" s="9" t="e">
        <f>ROUND(#REF! / 1.2, 2)</f>
        <v>#REF!</v>
      </c>
      <c r="X858" s="9" t="e">
        <f>ROUND(#REF! / 1.2, 2)</f>
        <v>#REF!</v>
      </c>
      <c r="Y858" s="9" t="e">
        <f>ROUND(#REF! / 1.2, 2)</f>
        <v>#REF!</v>
      </c>
      <c r="Z858" s="9" t="e">
        <f>ROUND(#REF! / 1.2, 2)</f>
        <v>#REF!</v>
      </c>
      <c r="AA858" s="9" t="e">
        <f>Y858+Z858</f>
        <v>#REF!</v>
      </c>
      <c r="AD858" s="4">
        <v>183184655</v>
      </c>
      <c r="AE858" s="4">
        <v>10958771</v>
      </c>
      <c r="AG858" s="4" t="s">
        <v>586</v>
      </c>
      <c r="AH858" s="4" t="s">
        <v>1588</v>
      </c>
      <c r="AI858" s="4" t="s">
        <v>1383</v>
      </c>
    </row>
    <row r="859" spans="21:35" ht="15.6" x14ac:dyDescent="0.3">
      <c r="V859" s="9" t="e">
        <f>ROUND(ROUND(#REF!, 2)/1.2, 2)</f>
        <v>#REF!</v>
      </c>
      <c r="Y859" s="9" t="e">
        <f>ROUND(#REF! / 1.2, 2)</f>
        <v>#REF!</v>
      </c>
      <c r="AD859" s="4" t="s">
        <v>1589</v>
      </c>
      <c r="AE859" s="4" t="s">
        <v>1590</v>
      </c>
      <c r="AF859" s="4" t="s">
        <v>962</v>
      </c>
    </row>
    <row r="860" spans="21:35" ht="15.6" x14ac:dyDescent="0.3">
      <c r="V860" s="9" t="e">
        <f>ROUND(ROUND(#REF!, 2)/1.2, 2)</f>
        <v>#REF!</v>
      </c>
      <c r="Y860" s="9" t="e">
        <f>ROUND(#REF! / 1.2, 2)</f>
        <v>#REF!</v>
      </c>
      <c r="AD860" s="4" t="s">
        <v>1591</v>
      </c>
      <c r="AE860" s="4" t="s">
        <v>1592</v>
      </c>
      <c r="AF860" s="4" t="s">
        <v>590</v>
      </c>
    </row>
    <row r="861" spans="21:35" ht="15.6" x14ac:dyDescent="0.3">
      <c r="V861" s="9" t="e">
        <f>ROUND(ROUND(#REF!, 2)/1.2, 2)</f>
        <v>#REF!</v>
      </c>
      <c r="Y861" s="9" t="e">
        <f>ROUND(#REF! / 1.2, 2)</f>
        <v>#REF!</v>
      </c>
      <c r="AD861" s="4" t="s">
        <v>1593</v>
      </c>
      <c r="AE861" s="4" t="s">
        <v>1594</v>
      </c>
      <c r="AF861" s="4" t="s">
        <v>593</v>
      </c>
    </row>
    <row r="862" spans="21:35" ht="15.6" x14ac:dyDescent="0.3">
      <c r="V862" s="9" t="e">
        <f>ROUND(ROUND(#REF!, 2)/1.2, 2)</f>
        <v>#REF!</v>
      </c>
      <c r="Y862" s="9" t="e">
        <f>ROUND(#REF! / 1.2, 2)</f>
        <v>#REF!</v>
      </c>
      <c r="AD862" s="4" t="s">
        <v>1595</v>
      </c>
      <c r="AE862" s="4" t="s">
        <v>1596</v>
      </c>
      <c r="AF862" s="4" t="s">
        <v>969</v>
      </c>
    </row>
    <row r="863" spans="21:35" ht="15.6" x14ac:dyDescent="0.3">
      <c r="V863" s="9" t="e">
        <f>ROUND(ROUND(#REF!, 2)/1.2, 2)</f>
        <v>#REF!</v>
      </c>
      <c r="Y863" s="9" t="e">
        <f>ROUND(#REF! / 1.2, 2)</f>
        <v>#REF!</v>
      </c>
      <c r="AD863" s="4" t="s">
        <v>1597</v>
      </c>
      <c r="AE863" s="4" t="s">
        <v>1598</v>
      </c>
      <c r="AF863" s="4" t="s">
        <v>1599</v>
      </c>
    </row>
    <row r="864" spans="21:35" ht="17.100000000000001" customHeight="1" x14ac:dyDescent="0.3">
      <c r="U864" s="6" t="e">
        <f t="shared" ref="U864:U865" si="7">SUM(U865)</f>
        <v>#REF!</v>
      </c>
      <c r="Y864" s="9" t="e">
        <f t="shared" ref="Y864:AA865" si="8">SUM(Y865)</f>
        <v>#REF!</v>
      </c>
      <c r="Z864" s="9" t="e">
        <f t="shared" si="8"/>
        <v>#REF!</v>
      </c>
      <c r="AA864" s="9" t="e">
        <f t="shared" si="8"/>
        <v>#REF!</v>
      </c>
      <c r="AD864" s="4">
        <v>183184656</v>
      </c>
      <c r="AE864" s="4">
        <v>10873411</v>
      </c>
    </row>
    <row r="865" spans="21:35" ht="17.100000000000001" customHeight="1" x14ac:dyDescent="0.3">
      <c r="U865" s="6" t="e">
        <f t="shared" si="7"/>
        <v>#REF!</v>
      </c>
      <c r="Y865" s="9" t="e">
        <f t="shared" si="8"/>
        <v>#REF!</v>
      </c>
      <c r="Z865" s="9" t="e">
        <f t="shared" si="8"/>
        <v>#REF!</v>
      </c>
      <c r="AA865" s="9" t="e">
        <f t="shared" si="8"/>
        <v>#REF!</v>
      </c>
      <c r="AD865" s="4">
        <v>183184657</v>
      </c>
      <c r="AE865" s="4">
        <v>10873402</v>
      </c>
    </row>
    <row r="866" spans="21:35" ht="18" x14ac:dyDescent="0.3">
      <c r="U866" s="14" t="e">
        <f>#REF!+#REF!</f>
        <v>#REF!</v>
      </c>
      <c r="V866" s="9" t="e">
        <f>ROUND(#REF! / 1.2, 2)</f>
        <v>#REF!</v>
      </c>
      <c r="W866" s="9" t="e">
        <f>ROUND(#REF! / 1.2, 2)</f>
        <v>#REF!</v>
      </c>
      <c r="X866" s="9" t="e">
        <f>ROUND(#REF! / 1.2, 2)</f>
        <v>#REF!</v>
      </c>
      <c r="Y866" s="9" t="e">
        <f>ROUND(#REF! / 1.2, 2)</f>
        <v>#REF!</v>
      </c>
      <c r="Z866" s="9" t="e">
        <f>ROUND(#REF! / 1.2, 2)</f>
        <v>#REF!</v>
      </c>
      <c r="AA866" s="9" t="e">
        <f>Y866+Z866</f>
        <v>#REF!</v>
      </c>
      <c r="AD866" s="4">
        <v>183184659</v>
      </c>
      <c r="AE866" s="4">
        <v>10873426</v>
      </c>
      <c r="AG866" s="4" t="s">
        <v>1345</v>
      </c>
      <c r="AH866" s="4" t="s">
        <v>1600</v>
      </c>
      <c r="AI866" s="4" t="s">
        <v>1383</v>
      </c>
    </row>
    <row r="867" spans="21:35" ht="15.6" x14ac:dyDescent="0.3">
      <c r="V867" s="9" t="e">
        <f>ROUND(ROUND(#REF!, 2)/1.2, 2)</f>
        <v>#REF!</v>
      </c>
      <c r="Y867" s="9" t="e">
        <f>ROUND(#REF! / 1.2, 2)</f>
        <v>#REF!</v>
      </c>
      <c r="AD867" s="4" t="s">
        <v>1601</v>
      </c>
      <c r="AE867" s="4" t="s">
        <v>1602</v>
      </c>
      <c r="AF867" s="4" t="s">
        <v>734</v>
      </c>
    </row>
    <row r="868" spans="21:35" ht="17.100000000000001" customHeight="1" x14ac:dyDescent="0.3">
      <c r="U868" s="6" t="e">
        <f>SUM(U869)</f>
        <v>#REF!</v>
      </c>
      <c r="Y868" s="9" t="e">
        <f>SUM(Y869)</f>
        <v>#REF!</v>
      </c>
      <c r="Z868" s="9" t="e">
        <f>SUM(Z869)</f>
        <v>#REF!</v>
      </c>
      <c r="AA868" s="9" t="e">
        <f>SUM(AA869)</f>
        <v>#REF!</v>
      </c>
      <c r="AD868" s="4">
        <v>183184660</v>
      </c>
      <c r="AE868" s="4">
        <v>10958786</v>
      </c>
    </row>
    <row r="869" spans="21:35" ht="18" x14ac:dyDescent="0.3">
      <c r="U869" s="14" t="e">
        <f>#REF!+#REF!</f>
        <v>#REF!</v>
      </c>
      <c r="V869" s="9" t="e">
        <f>ROUND(#REF! / 1.2, 2)</f>
        <v>#REF!</v>
      </c>
      <c r="W869" s="9" t="e">
        <f>ROUND(#REF! / 1.2, 2)</f>
        <v>#REF!</v>
      </c>
      <c r="X869" s="9" t="e">
        <f>ROUND(#REF! / 1.2, 2)</f>
        <v>#REF!</v>
      </c>
      <c r="Y869" s="9" t="e">
        <f>ROUND(#REF! / 1.2, 2)</f>
        <v>#REF!</v>
      </c>
      <c r="Z869" s="9" t="e">
        <f>ROUND(#REF! / 1.2, 2)</f>
        <v>#REF!</v>
      </c>
      <c r="AA869" s="9" t="e">
        <f>Y869+Z869</f>
        <v>#REF!</v>
      </c>
      <c r="AD869" s="4">
        <v>183184662</v>
      </c>
      <c r="AE869" s="4">
        <v>10958772</v>
      </c>
      <c r="AG869" s="4" t="s">
        <v>694</v>
      </c>
      <c r="AH869" s="4" t="s">
        <v>1603</v>
      </c>
      <c r="AI869" s="4" t="s">
        <v>1383</v>
      </c>
    </row>
    <row r="870" spans="21:35" ht="15.6" x14ac:dyDescent="0.3">
      <c r="V870" s="9" t="e">
        <f>ROUND(ROUND(#REF!, 2)/1.2, 2)</f>
        <v>#REF!</v>
      </c>
      <c r="Y870" s="9" t="e">
        <f>ROUND(#REF! / 1.2, 2)</f>
        <v>#REF!</v>
      </c>
      <c r="AD870" s="4" t="s">
        <v>1604</v>
      </c>
      <c r="AE870" s="4" t="s">
        <v>1605</v>
      </c>
      <c r="AF870" s="4" t="s">
        <v>698</v>
      </c>
    </row>
    <row r="871" spans="21:35" ht="15.6" x14ac:dyDescent="0.3">
      <c r="V871" s="9" t="e">
        <f>ROUND(ROUND(#REF!, 2)/1.2, 2)</f>
        <v>#REF!</v>
      </c>
      <c r="Y871" s="9" t="e">
        <f>ROUND(#REF! / 1.2, 2)</f>
        <v>#REF!</v>
      </c>
      <c r="AD871" s="4" t="s">
        <v>1606</v>
      </c>
      <c r="AE871" s="4" t="s">
        <v>1607</v>
      </c>
      <c r="AF871" s="4" t="s">
        <v>688</v>
      </c>
    </row>
    <row r="872" spans="21:35" ht="15.6" x14ac:dyDescent="0.3">
      <c r="V872" s="9" t="e">
        <f>ROUND(ROUND(#REF!, 2)/1.2, 2)</f>
        <v>#REF!</v>
      </c>
      <c r="Y872" s="9" t="e">
        <f>ROUND(#REF! / 1.2, 2)</f>
        <v>#REF!</v>
      </c>
      <c r="AD872" s="4" t="s">
        <v>1608</v>
      </c>
      <c r="AE872" s="4" t="s">
        <v>1609</v>
      </c>
      <c r="AF872" s="4" t="s">
        <v>582</v>
      </c>
    </row>
    <row r="873" spans="21:35" ht="15.6" x14ac:dyDescent="0.3">
      <c r="V873" s="9" t="e">
        <f>ROUND(ROUND(#REF!, 2)/1.2, 2)</f>
        <v>#REF!</v>
      </c>
      <c r="Y873" s="9" t="e">
        <f>ROUND(#REF! / 1.2, 2)</f>
        <v>#REF!</v>
      </c>
      <c r="AD873" s="4" t="s">
        <v>1610</v>
      </c>
      <c r="AE873" s="4" t="s">
        <v>1611</v>
      </c>
      <c r="AF873" s="4" t="s">
        <v>711</v>
      </c>
    </row>
    <row r="874" spans="21:35" ht="15.6" x14ac:dyDescent="0.3">
      <c r="V874" s="9" t="e">
        <f>ROUND(ROUND(#REF!, 2)/1.2, 2)</f>
        <v>#REF!</v>
      </c>
      <c r="Y874" s="9" t="e">
        <f>ROUND(#REF! / 1.2, 2)</f>
        <v>#REF!</v>
      </c>
      <c r="AD874" s="4" t="s">
        <v>1612</v>
      </c>
      <c r="AE874" s="4" t="s">
        <v>1613</v>
      </c>
      <c r="AF874" s="4" t="s">
        <v>1614</v>
      </c>
    </row>
    <row r="875" spans="21:35" ht="15.6" x14ac:dyDescent="0.3">
      <c r="V875" s="9" t="e">
        <f>ROUND(ROUND(#REF!, 2)/1.2, 2)</f>
        <v>#REF!</v>
      </c>
      <c r="Y875" s="9" t="e">
        <f>ROUND(#REF! / 1.2, 2)</f>
        <v>#REF!</v>
      </c>
      <c r="AD875" s="4" t="s">
        <v>1615</v>
      </c>
      <c r="AE875" s="4" t="s">
        <v>1616</v>
      </c>
      <c r="AF875" s="4" t="s">
        <v>716</v>
      </c>
    </row>
    <row r="876" spans="21:35" ht="15.6" x14ac:dyDescent="0.3">
      <c r="V876" s="9" t="e">
        <f>ROUND(ROUND(#REF!, 2)/1.2, 2)</f>
        <v>#REF!</v>
      </c>
      <c r="Y876" s="9" t="e">
        <f>ROUND(#REF! / 1.2, 2)</f>
        <v>#REF!</v>
      </c>
      <c r="AD876" s="4" t="s">
        <v>1617</v>
      </c>
      <c r="AE876" s="4" t="s">
        <v>1618</v>
      </c>
      <c r="AF876" s="4" t="s">
        <v>1619</v>
      </c>
    </row>
    <row r="877" spans="21:35" ht="15.6" x14ac:dyDescent="0.3">
      <c r="V877" s="9" t="e">
        <f>ROUND(ROUND(#REF!, 2)/1.2, 2)</f>
        <v>#REF!</v>
      </c>
      <c r="Y877" s="9" t="e">
        <f>ROUND(#REF! / 1.2, 2)</f>
        <v>#REF!</v>
      </c>
      <c r="AD877" s="4" t="s">
        <v>1620</v>
      </c>
      <c r="AE877" s="4" t="s">
        <v>1621</v>
      </c>
      <c r="AF877" s="4" t="s">
        <v>1622</v>
      </c>
    </row>
    <row r="878" spans="21:35" ht="15.6" x14ac:dyDescent="0.3">
      <c r="V878" s="9" t="e">
        <f>ROUND(ROUND(#REF!, 2)/1.2, 2)</f>
        <v>#REF!</v>
      </c>
      <c r="Y878" s="9" t="e">
        <f>ROUND(#REF! / 1.2, 2)</f>
        <v>#REF!</v>
      </c>
      <c r="AD878" s="4" t="s">
        <v>1623</v>
      </c>
      <c r="AE878" s="4" t="s">
        <v>1624</v>
      </c>
      <c r="AF878" s="4" t="s">
        <v>1625</v>
      </c>
    </row>
    <row r="879" spans="21:35" ht="15.6" x14ac:dyDescent="0.3">
      <c r="V879" s="9" t="e">
        <f>ROUND(ROUND(#REF!, 2)/1.2, 2)</f>
        <v>#REF!</v>
      </c>
      <c r="Y879" s="9" t="e">
        <f>ROUND(#REF! / 1.2, 2)</f>
        <v>#REF!</v>
      </c>
      <c r="AD879" s="4" t="s">
        <v>1626</v>
      </c>
      <c r="AE879" s="4" t="s">
        <v>1627</v>
      </c>
      <c r="AF879" s="4" t="s">
        <v>1628</v>
      </c>
    </row>
    <row r="880" spans="21:35" ht="15.6" x14ac:dyDescent="0.3">
      <c r="V880" s="9" t="e">
        <f>ROUND(ROUND(#REF!, 2)/1.2, 2)</f>
        <v>#REF!</v>
      </c>
      <c r="Y880" s="9" t="e">
        <f>ROUND(#REF! / 1.2, 2)</f>
        <v>#REF!</v>
      </c>
      <c r="AD880" s="4" t="s">
        <v>1629</v>
      </c>
      <c r="AE880" s="4" t="s">
        <v>1630</v>
      </c>
      <c r="AF880" s="4" t="s">
        <v>1631</v>
      </c>
    </row>
    <row r="881" spans="21:35" ht="15.6" x14ac:dyDescent="0.3">
      <c r="V881" s="9" t="e">
        <f>ROUND(ROUND(#REF!, 2)/1.2, 2)</f>
        <v>#REF!</v>
      </c>
      <c r="Y881" s="9" t="e">
        <f>ROUND(#REF! / 1.2, 2)</f>
        <v>#REF!</v>
      </c>
      <c r="AD881" s="4" t="s">
        <v>1632</v>
      </c>
      <c r="AE881" s="4" t="s">
        <v>1633</v>
      </c>
      <c r="AF881" s="4" t="s">
        <v>719</v>
      </c>
    </row>
    <row r="882" spans="21:35" ht="17.100000000000001" customHeight="1" x14ac:dyDescent="0.3">
      <c r="U882" s="6" t="e">
        <f>SUM(U883,U919,U947)</f>
        <v>#REF!</v>
      </c>
      <c r="Y882" s="9" t="e">
        <f>SUM(Y883,Y919,Y947)</f>
        <v>#REF!</v>
      </c>
      <c r="Z882" s="9" t="e">
        <f>SUM(Z883,Z919,Z947)</f>
        <v>#REF!</v>
      </c>
      <c r="AA882" s="9" t="e">
        <f>SUM(AA883,AA919,AA947)</f>
        <v>#REF!</v>
      </c>
      <c r="AD882" s="4">
        <v>183184663</v>
      </c>
      <c r="AE882" s="4">
        <v>10876661</v>
      </c>
    </row>
    <row r="883" spans="21:35" ht="17.100000000000001" customHeight="1" x14ac:dyDescent="0.3">
      <c r="U883" s="6" t="e">
        <f>SUM(U884,U902,U909)</f>
        <v>#REF!</v>
      </c>
      <c r="Y883" s="9" t="e">
        <f>SUM(Y884,Y902,Y909)</f>
        <v>#REF!</v>
      </c>
      <c r="Z883" s="9" t="e">
        <f>SUM(Z884,Z902,Z909)</f>
        <v>#REF!</v>
      </c>
      <c r="AA883" s="9" t="e">
        <f>SUM(AA884,AA902,AA909)</f>
        <v>#REF!</v>
      </c>
      <c r="AD883" s="4">
        <v>183184664</v>
      </c>
      <c r="AE883" s="4">
        <v>10880001</v>
      </c>
    </row>
    <row r="884" spans="21:35" ht="17.100000000000001" customHeight="1" x14ac:dyDescent="0.3">
      <c r="U884" s="6" t="e">
        <f>SUM(U885,U891,U896)</f>
        <v>#REF!</v>
      </c>
      <c r="Y884" s="9" t="e">
        <f>SUM(Y885,Y891,Y896)</f>
        <v>#REF!</v>
      </c>
      <c r="Z884" s="9" t="e">
        <f>SUM(Z885,Z891,Z896)</f>
        <v>#REF!</v>
      </c>
      <c r="AA884" s="9" t="e">
        <f>SUM(AA885,AA891,AA896)</f>
        <v>#REF!</v>
      </c>
      <c r="AD884" s="4">
        <v>183184665</v>
      </c>
      <c r="AE884" s="4">
        <v>10879988</v>
      </c>
    </row>
    <row r="885" spans="21:35" ht="18" x14ac:dyDescent="0.3">
      <c r="U885" s="14" t="e">
        <f>#REF!+#REF!</f>
        <v>#REF!</v>
      </c>
      <c r="V885" s="9" t="e">
        <f>ROUND(#REF! / 1.2, 2)</f>
        <v>#REF!</v>
      </c>
      <c r="W885" s="9" t="e">
        <f>ROUND(#REF! / 1.2, 2)</f>
        <v>#REF!</v>
      </c>
      <c r="X885" s="9" t="e">
        <f>ROUND(#REF! / 1.2, 2)</f>
        <v>#REF!</v>
      </c>
      <c r="Y885" s="9" t="e">
        <f>ROUND(#REF! / 1.2, 2)</f>
        <v>#REF!</v>
      </c>
      <c r="Z885" s="9" t="e">
        <f>ROUND(#REF! / 1.2, 2)</f>
        <v>#REF!</v>
      </c>
      <c r="AA885" s="9" t="e">
        <f>Y885+Z885</f>
        <v>#REF!</v>
      </c>
      <c r="AD885" s="4">
        <v>183184667</v>
      </c>
      <c r="AE885" s="4">
        <v>10880005</v>
      </c>
      <c r="AG885" s="4" t="s">
        <v>277</v>
      </c>
      <c r="AH885" s="4" t="s">
        <v>1634</v>
      </c>
      <c r="AI885" s="4" t="s">
        <v>1635</v>
      </c>
    </row>
    <row r="886" spans="21:35" ht="15.6" x14ac:dyDescent="0.3">
      <c r="V886" s="9" t="e">
        <f>ROUND(ROUND(#REF!, 2)/1.2, 2)</f>
        <v>#REF!</v>
      </c>
      <c r="Y886" s="9" t="e">
        <f>ROUND(#REF! / 1.2, 2)</f>
        <v>#REF!</v>
      </c>
      <c r="AD886" s="4" t="s">
        <v>1636</v>
      </c>
      <c r="AE886" s="4" t="s">
        <v>1637</v>
      </c>
      <c r="AF886" s="4" t="s">
        <v>273</v>
      </c>
    </row>
    <row r="887" spans="21:35" ht="15.6" x14ac:dyDescent="0.3">
      <c r="V887" s="9" t="e">
        <f>ROUND(ROUND(#REF!, 2)/1.2, 2)</f>
        <v>#REF!</v>
      </c>
      <c r="Y887" s="9" t="e">
        <f>ROUND(#REF! / 1.2, 2)</f>
        <v>#REF!</v>
      </c>
      <c r="AD887" s="4" t="s">
        <v>1638</v>
      </c>
      <c r="AE887" s="4" t="s">
        <v>1639</v>
      </c>
      <c r="AF887" s="4" t="s">
        <v>276</v>
      </c>
    </row>
    <row r="888" spans="21:35" ht="15.6" x14ac:dyDescent="0.3">
      <c r="V888" s="9" t="e">
        <f>ROUND(ROUND(#REF!, 2)/1.2, 2)</f>
        <v>#REF!</v>
      </c>
      <c r="Y888" s="9" t="e">
        <f>ROUND(#REF! / 1.2, 2)</f>
        <v>#REF!</v>
      </c>
      <c r="AD888" s="4" t="s">
        <v>1640</v>
      </c>
      <c r="AE888" s="4" t="s">
        <v>1641</v>
      </c>
      <c r="AF888" s="4" t="s">
        <v>264</v>
      </c>
    </row>
    <row r="889" spans="21:35" ht="15.6" x14ac:dyDescent="0.3">
      <c r="V889" s="9" t="e">
        <f>ROUND(ROUND(#REF!, 2)/1.2, 2)</f>
        <v>#REF!</v>
      </c>
      <c r="Y889" s="9" t="e">
        <f>ROUND(#REF! / 1.2, 2)</f>
        <v>#REF!</v>
      </c>
      <c r="AD889" s="4" t="s">
        <v>1642</v>
      </c>
      <c r="AE889" s="4" t="s">
        <v>1643</v>
      </c>
      <c r="AF889" s="4" t="s">
        <v>270</v>
      </c>
    </row>
    <row r="890" spans="21:35" ht="15.6" x14ac:dyDescent="0.3">
      <c r="V890" s="9" t="e">
        <f>ROUND(ROUND(#REF!, 2)/1.2, 2)</f>
        <v>#REF!</v>
      </c>
      <c r="Y890" s="9" t="e">
        <f>ROUND(#REF! / 1.2, 2)</f>
        <v>#REF!</v>
      </c>
      <c r="AD890" s="4" t="s">
        <v>1644</v>
      </c>
      <c r="AE890" s="4" t="s">
        <v>1645</v>
      </c>
      <c r="AF890" s="4" t="s">
        <v>267</v>
      </c>
    </row>
    <row r="891" spans="21:35" ht="18" x14ac:dyDescent="0.3">
      <c r="U891" s="14" t="e">
        <f>#REF!+#REF!</f>
        <v>#REF!</v>
      </c>
      <c r="V891" s="9" t="e">
        <f>ROUND(#REF! / 1.2, 2)</f>
        <v>#REF!</v>
      </c>
      <c r="W891" s="9" t="e">
        <f>ROUND(#REF! / 1.2, 2)</f>
        <v>#REF!</v>
      </c>
      <c r="X891" s="9" t="e">
        <f>ROUND(#REF! / 1.2, 2)</f>
        <v>#REF!</v>
      </c>
      <c r="Y891" s="9" t="e">
        <f>ROUND(#REF! / 1.2, 2)</f>
        <v>#REF!</v>
      </c>
      <c r="Z891" s="9" t="e">
        <f>ROUND(#REF! / 1.2, 2)</f>
        <v>#REF!</v>
      </c>
      <c r="AA891" s="9" t="e">
        <f>Y891+Z891</f>
        <v>#REF!</v>
      </c>
      <c r="AD891" s="4">
        <v>183184668</v>
      </c>
      <c r="AE891" s="4">
        <v>10880006</v>
      </c>
      <c r="AG891" s="4" t="s">
        <v>1171</v>
      </c>
      <c r="AH891" s="4" t="s">
        <v>1646</v>
      </c>
      <c r="AI891" s="4" t="s">
        <v>1635</v>
      </c>
    </row>
    <row r="892" spans="21:35" ht="15.6" x14ac:dyDescent="0.3">
      <c r="V892" s="9" t="e">
        <f>ROUND(ROUND(#REF!, 2)/1.2, 2)</f>
        <v>#REF!</v>
      </c>
      <c r="Y892" s="9" t="e">
        <f>ROUND(#REF! / 1.2, 2)</f>
        <v>#REF!</v>
      </c>
      <c r="AD892" s="4" t="s">
        <v>1647</v>
      </c>
      <c r="AE892" s="4" t="s">
        <v>1648</v>
      </c>
      <c r="AF892" s="4" t="s">
        <v>273</v>
      </c>
    </row>
    <row r="893" spans="21:35" ht="15.6" x14ac:dyDescent="0.3">
      <c r="V893" s="9" t="e">
        <f>ROUND(ROUND(#REF!, 2)/1.2, 2)</f>
        <v>#REF!</v>
      </c>
      <c r="Y893" s="9" t="e">
        <f>ROUND(#REF! / 1.2, 2)</f>
        <v>#REF!</v>
      </c>
      <c r="AD893" s="4" t="s">
        <v>1649</v>
      </c>
      <c r="AE893" s="4" t="s">
        <v>1650</v>
      </c>
      <c r="AF893" s="4" t="s">
        <v>264</v>
      </c>
    </row>
    <row r="894" spans="21:35" ht="15.6" x14ac:dyDescent="0.3">
      <c r="V894" s="9" t="e">
        <f>ROUND(ROUND(#REF!, 2)/1.2, 2)</f>
        <v>#REF!</v>
      </c>
      <c r="Y894" s="9" t="e">
        <f>ROUND(#REF! / 1.2, 2)</f>
        <v>#REF!</v>
      </c>
      <c r="AD894" s="4" t="s">
        <v>1651</v>
      </c>
      <c r="AE894" s="4" t="s">
        <v>1652</v>
      </c>
      <c r="AF894" s="4" t="s">
        <v>267</v>
      </c>
    </row>
    <row r="895" spans="21:35" ht="15.6" x14ac:dyDescent="0.3">
      <c r="V895" s="9" t="e">
        <f>ROUND(ROUND(#REF!, 2)/1.2, 2)</f>
        <v>#REF!</v>
      </c>
      <c r="Y895" s="9" t="e">
        <f>ROUND(#REF! / 1.2, 2)</f>
        <v>#REF!</v>
      </c>
      <c r="AD895" s="4" t="s">
        <v>1653</v>
      </c>
      <c r="AE895" s="4" t="s">
        <v>1654</v>
      </c>
      <c r="AF895" s="4" t="s">
        <v>270</v>
      </c>
    </row>
    <row r="896" spans="21:35" ht="18" x14ac:dyDescent="0.3">
      <c r="U896" s="14" t="e">
        <f>#REF!+#REF!</f>
        <v>#REF!</v>
      </c>
      <c r="V896" s="9" t="e">
        <f>ROUND(#REF! / 1.2, 2)</f>
        <v>#REF!</v>
      </c>
      <c r="W896" s="9" t="e">
        <f>ROUND(#REF! / 1.2, 2)</f>
        <v>#REF!</v>
      </c>
      <c r="X896" s="9" t="e">
        <f>ROUND(#REF! / 1.2, 2)</f>
        <v>#REF!</v>
      </c>
      <c r="Y896" s="9" t="e">
        <f>ROUND(#REF! / 1.2, 2)</f>
        <v>#REF!</v>
      </c>
      <c r="Z896" s="9" t="e">
        <f>ROUND(#REF! / 1.2, 2)</f>
        <v>#REF!</v>
      </c>
      <c r="AA896" s="9" t="e">
        <f>Y896+Z896</f>
        <v>#REF!</v>
      </c>
      <c r="AD896" s="4">
        <v>183184669</v>
      </c>
      <c r="AE896" s="4">
        <v>10880007</v>
      </c>
      <c r="AG896" s="4" t="s">
        <v>839</v>
      </c>
      <c r="AH896" s="4" t="s">
        <v>1655</v>
      </c>
      <c r="AI896" s="4" t="s">
        <v>1635</v>
      </c>
    </row>
    <row r="897" spans="21:35" ht="15.6" x14ac:dyDescent="0.3">
      <c r="V897" s="9" t="e">
        <f>ROUND(ROUND(#REF!, 2)/1.2, 2)</f>
        <v>#REF!</v>
      </c>
      <c r="Y897" s="9" t="e">
        <f>ROUND(#REF! / 1.2, 2)</f>
        <v>#REF!</v>
      </c>
      <c r="AD897" s="4" t="s">
        <v>1656</v>
      </c>
      <c r="AE897" s="4" t="s">
        <v>1657</v>
      </c>
      <c r="AF897" s="4" t="s">
        <v>273</v>
      </c>
    </row>
    <row r="898" spans="21:35" ht="15.6" x14ac:dyDescent="0.3">
      <c r="V898" s="9" t="e">
        <f>ROUND(ROUND(#REF!, 2)/1.2, 2)</f>
        <v>#REF!</v>
      </c>
      <c r="Y898" s="9" t="e">
        <f>ROUND(#REF! / 1.2, 2)</f>
        <v>#REF!</v>
      </c>
      <c r="AD898" s="4" t="s">
        <v>1658</v>
      </c>
      <c r="AE898" s="4" t="s">
        <v>1659</v>
      </c>
      <c r="AF898" s="4" t="s">
        <v>276</v>
      </c>
    </row>
    <row r="899" spans="21:35" ht="15.6" x14ac:dyDescent="0.3">
      <c r="V899" s="9" t="e">
        <f>ROUND(ROUND(#REF!, 2)/1.2, 2)</f>
        <v>#REF!</v>
      </c>
      <c r="Y899" s="9" t="e">
        <f>ROUND(#REF! / 1.2, 2)</f>
        <v>#REF!</v>
      </c>
      <c r="AD899" s="4" t="s">
        <v>1660</v>
      </c>
      <c r="AE899" s="4" t="s">
        <v>1661</v>
      </c>
      <c r="AF899" s="4" t="s">
        <v>264</v>
      </c>
    </row>
    <row r="900" spans="21:35" ht="15.6" x14ac:dyDescent="0.3">
      <c r="V900" s="9" t="e">
        <f>ROUND(ROUND(#REF!, 2)/1.2, 2)</f>
        <v>#REF!</v>
      </c>
      <c r="Y900" s="9" t="e">
        <f>ROUND(#REF! / 1.2, 2)</f>
        <v>#REF!</v>
      </c>
      <c r="AD900" s="4" t="s">
        <v>1662</v>
      </c>
      <c r="AE900" s="4" t="s">
        <v>1663</v>
      </c>
      <c r="AF900" s="4" t="s">
        <v>267</v>
      </c>
    </row>
    <row r="901" spans="21:35" ht="15.6" x14ac:dyDescent="0.3">
      <c r="V901" s="9" t="e">
        <f>ROUND(ROUND(#REF!, 2)/1.2, 2)</f>
        <v>#REF!</v>
      </c>
      <c r="Y901" s="9" t="e">
        <f>ROUND(#REF! / 1.2, 2)</f>
        <v>#REF!</v>
      </c>
      <c r="AD901" s="4" t="s">
        <v>1664</v>
      </c>
      <c r="AE901" s="4" t="s">
        <v>1665</v>
      </c>
      <c r="AF901" s="4" t="s">
        <v>270</v>
      </c>
    </row>
    <row r="902" spans="21:35" ht="17.100000000000001" customHeight="1" x14ac:dyDescent="0.3">
      <c r="U902" s="6" t="e">
        <f>SUM(U903,U907)</f>
        <v>#REF!</v>
      </c>
      <c r="Y902" s="9" t="e">
        <f>SUM(Y903,Y907)</f>
        <v>#REF!</v>
      </c>
      <c r="Z902" s="9" t="e">
        <f>SUM(Z903,Z907)</f>
        <v>#REF!</v>
      </c>
      <c r="AA902" s="9" t="e">
        <f>SUM(AA903,AA907)</f>
        <v>#REF!</v>
      </c>
      <c r="AD902" s="4">
        <v>183184670</v>
      </c>
      <c r="AE902" s="4">
        <v>10879992</v>
      </c>
    </row>
    <row r="903" spans="21:35" ht="18" x14ac:dyDescent="0.3">
      <c r="U903" s="14" t="e">
        <f>#REF!+#REF!</f>
        <v>#REF!</v>
      </c>
      <c r="V903" s="9" t="e">
        <f>ROUND(#REF! / 1.2, 2)</f>
        <v>#REF!</v>
      </c>
      <c r="W903" s="9" t="e">
        <f>ROUND(#REF! / 1.2, 2)</f>
        <v>#REF!</v>
      </c>
      <c r="X903" s="9" t="e">
        <f>ROUND(#REF! / 1.2, 2)</f>
        <v>#REF!</v>
      </c>
      <c r="Y903" s="9" t="e">
        <f>ROUND(#REF! / 1.2, 2)</f>
        <v>#REF!</v>
      </c>
      <c r="Z903" s="9" t="e">
        <f>ROUND(#REF! / 1.2, 2)</f>
        <v>#REF!</v>
      </c>
      <c r="AA903" s="9" t="e">
        <f>Y903+Z903</f>
        <v>#REF!</v>
      </c>
      <c r="AD903" s="4">
        <v>183184672</v>
      </c>
      <c r="AE903" s="4">
        <v>10880003</v>
      </c>
      <c r="AG903" s="4" t="s">
        <v>321</v>
      </c>
      <c r="AH903" s="4" t="s">
        <v>1666</v>
      </c>
      <c r="AI903" s="4" t="s">
        <v>1635</v>
      </c>
    </row>
    <row r="904" spans="21:35" ht="15.6" x14ac:dyDescent="0.3">
      <c r="V904" s="9" t="e">
        <f>ROUND(ROUND(#REF!, 2)/1.2, 2)</f>
        <v>#REF!</v>
      </c>
      <c r="Y904" s="9" t="e">
        <f>ROUND(#REF! / 1.2, 2)</f>
        <v>#REF!</v>
      </c>
      <c r="AD904" s="4" t="s">
        <v>1667</v>
      </c>
      <c r="AE904" s="4" t="s">
        <v>1668</v>
      </c>
      <c r="AF904" s="4" t="s">
        <v>325</v>
      </c>
    </row>
    <row r="905" spans="21:35" ht="15.6" x14ac:dyDescent="0.3">
      <c r="V905" s="9" t="e">
        <f>ROUND(ROUND(#REF!, 2)/1.2, 2)</f>
        <v>#REF!</v>
      </c>
      <c r="Y905" s="9" t="e">
        <f>ROUND(#REF! / 1.2, 2)</f>
        <v>#REF!</v>
      </c>
      <c r="AD905" s="4" t="s">
        <v>1669</v>
      </c>
      <c r="AE905" s="4" t="s">
        <v>1670</v>
      </c>
      <c r="AF905" s="4" t="s">
        <v>328</v>
      </c>
    </row>
    <row r="906" spans="21:35" ht="15.6" x14ac:dyDescent="0.3">
      <c r="V906" s="9" t="e">
        <f>ROUND(ROUND(#REF!, 2)/1.2, 2)</f>
        <v>#REF!</v>
      </c>
      <c r="Y906" s="9" t="e">
        <f>ROUND(#REF! / 1.2, 2)</f>
        <v>#REF!</v>
      </c>
      <c r="AD906" s="4" t="s">
        <v>1671</v>
      </c>
      <c r="AE906" s="4" t="s">
        <v>1672</v>
      </c>
      <c r="AF906" s="4" t="s">
        <v>331</v>
      </c>
    </row>
    <row r="907" spans="21:35" ht="18" x14ac:dyDescent="0.3">
      <c r="U907" s="14" t="e">
        <f>#REF!+#REF!</f>
        <v>#REF!</v>
      </c>
      <c r="V907" s="9" t="e">
        <f>ROUND(#REF! / 1.2, 2)</f>
        <v>#REF!</v>
      </c>
      <c r="W907" s="9" t="e">
        <f>ROUND(#REF! / 1.2, 2)</f>
        <v>#REF!</v>
      </c>
      <c r="X907" s="9" t="e">
        <f>ROUND(#REF! / 1.2, 2)</f>
        <v>#REF!</v>
      </c>
      <c r="Y907" s="9" t="e">
        <f>ROUND(#REF! / 1.2, 2)</f>
        <v>#REF!</v>
      </c>
      <c r="Z907" s="9" t="e">
        <f>ROUND(#REF! / 1.2, 2)</f>
        <v>#REF!</v>
      </c>
      <c r="AA907" s="9" t="e">
        <f>Y907+Z907</f>
        <v>#REF!</v>
      </c>
      <c r="AD907" s="4">
        <v>183184674</v>
      </c>
      <c r="AE907" s="4">
        <v>10880004</v>
      </c>
      <c r="AG907" s="4" t="s">
        <v>337</v>
      </c>
      <c r="AH907" s="4" t="s">
        <v>1673</v>
      </c>
      <c r="AI907" s="4" t="s">
        <v>1635</v>
      </c>
    </row>
    <row r="908" spans="21:35" ht="15.6" x14ac:dyDescent="0.3">
      <c r="V908" s="9" t="e">
        <f>ROUND(ROUND(#REF!, 2)/1.2, 2)</f>
        <v>#REF!</v>
      </c>
      <c r="Y908" s="9" t="e">
        <f>ROUND(#REF! / 1.2, 2)</f>
        <v>#REF!</v>
      </c>
      <c r="AD908" s="4" t="s">
        <v>1674</v>
      </c>
      <c r="AE908" s="4" t="s">
        <v>1675</v>
      </c>
      <c r="AF908" s="4" t="s">
        <v>346</v>
      </c>
    </row>
    <row r="909" spans="21:35" ht="17.100000000000001" customHeight="1" x14ac:dyDescent="0.3">
      <c r="U909" s="6" t="e">
        <f>SUM(U910,U915)</f>
        <v>#REF!</v>
      </c>
      <c r="Y909" s="9" t="e">
        <f>SUM(Y910,Y915)</f>
        <v>#REF!</v>
      </c>
      <c r="Z909" s="9" t="e">
        <f>SUM(Z910,Z915)</f>
        <v>#REF!</v>
      </c>
      <c r="AA909" s="9" t="e">
        <f>SUM(AA910,AA915)</f>
        <v>#REF!</v>
      </c>
      <c r="AD909" s="4">
        <v>183184675</v>
      </c>
      <c r="AE909" s="4">
        <v>10879990</v>
      </c>
    </row>
    <row r="910" spans="21:35" ht="18" x14ac:dyDescent="0.3">
      <c r="U910" s="14" t="e">
        <f>#REF!+#REF!</f>
        <v>#REF!</v>
      </c>
      <c r="V910" s="9" t="e">
        <f>ROUND(#REF! / 1.2, 2)</f>
        <v>#REF!</v>
      </c>
      <c r="W910" s="9" t="e">
        <f>ROUND(#REF! / 1.2, 2)</f>
        <v>#REF!</v>
      </c>
      <c r="X910" s="9" t="e">
        <f>ROUND(#REF! / 1.2, 2)</f>
        <v>#REF!</v>
      </c>
      <c r="Y910" s="9" t="e">
        <f>ROUND(#REF! / 1.2, 2)</f>
        <v>#REF!</v>
      </c>
      <c r="Z910" s="9" t="e">
        <f>ROUND(#REF! / 1.2, 2)</f>
        <v>#REF!</v>
      </c>
      <c r="AA910" s="9" t="e">
        <f>Y910+Z910</f>
        <v>#REF!</v>
      </c>
      <c r="AD910" s="4">
        <v>183184677</v>
      </c>
      <c r="AE910" s="4">
        <v>10879994</v>
      </c>
      <c r="AG910" s="4" t="s">
        <v>352</v>
      </c>
      <c r="AH910" s="4" t="s">
        <v>1676</v>
      </c>
      <c r="AI910" s="4" t="s">
        <v>1635</v>
      </c>
    </row>
    <row r="911" spans="21:35" ht="15.6" x14ac:dyDescent="0.3">
      <c r="V911" s="9" t="e">
        <f>ROUND(ROUND(#REF!, 2)/1.2, 2)</f>
        <v>#REF!</v>
      </c>
      <c r="Y911" s="9" t="e">
        <f>ROUND(#REF! / 1.2, 2)</f>
        <v>#REF!</v>
      </c>
      <c r="AD911" s="4" t="s">
        <v>1677</v>
      </c>
      <c r="AE911" s="4" t="s">
        <v>1678</v>
      </c>
      <c r="AF911" s="4" t="s">
        <v>356</v>
      </c>
    </row>
    <row r="912" spans="21:35" ht="15.6" x14ac:dyDescent="0.3">
      <c r="V912" s="9" t="e">
        <f>ROUND(ROUND(#REF!, 2)/1.2, 2)</f>
        <v>#REF!</v>
      </c>
      <c r="Y912" s="9" t="e">
        <f>ROUND(#REF! / 1.2, 2)</f>
        <v>#REF!</v>
      </c>
      <c r="AD912" s="4" t="s">
        <v>1679</v>
      </c>
      <c r="AE912" s="4" t="s">
        <v>1680</v>
      </c>
      <c r="AF912" s="4" t="s">
        <v>1240</v>
      </c>
    </row>
    <row r="913" spans="21:35" ht="15.6" x14ac:dyDescent="0.3">
      <c r="V913" s="9" t="e">
        <f>ROUND(ROUND(#REF!, 2)/1.2, 2)</f>
        <v>#REF!</v>
      </c>
      <c r="Y913" s="9" t="e">
        <f>ROUND(#REF! / 1.2, 2)</f>
        <v>#REF!</v>
      </c>
      <c r="AD913" s="4" t="s">
        <v>1681</v>
      </c>
      <c r="AE913" s="4" t="s">
        <v>1682</v>
      </c>
      <c r="AF913" s="4" t="s">
        <v>507</v>
      </c>
    </row>
    <row r="914" spans="21:35" ht="15.6" x14ac:dyDescent="0.3">
      <c r="V914" s="9" t="e">
        <f>ROUND(ROUND(#REF!, 2)/1.2, 2)</f>
        <v>#REF!</v>
      </c>
      <c r="Y914" s="9" t="e">
        <f>ROUND(#REF! / 1.2, 2)</f>
        <v>#REF!</v>
      </c>
      <c r="AD914" s="4" t="s">
        <v>1683</v>
      </c>
      <c r="AE914" s="4" t="s">
        <v>1684</v>
      </c>
      <c r="AF914" s="4" t="s">
        <v>365</v>
      </c>
    </row>
    <row r="915" spans="21:35" ht="18" x14ac:dyDescent="0.3">
      <c r="U915" s="14" t="e">
        <f>#REF!+#REF!</f>
        <v>#REF!</v>
      </c>
      <c r="V915" s="9" t="e">
        <f>ROUND(#REF! / 1.2, 2)</f>
        <v>#REF!</v>
      </c>
      <c r="W915" s="9" t="e">
        <f>ROUND(#REF! / 1.2, 2)</f>
        <v>#REF!</v>
      </c>
      <c r="X915" s="9" t="e">
        <f>ROUND(#REF! / 1.2, 2)</f>
        <v>#REF!</v>
      </c>
      <c r="Y915" s="9" t="e">
        <f>ROUND(#REF! / 1.2, 2)</f>
        <v>#REF!</v>
      </c>
      <c r="Z915" s="9" t="e">
        <f>ROUND(#REF! / 1.2, 2)</f>
        <v>#REF!</v>
      </c>
      <c r="AA915" s="9" t="e">
        <f>Y915+Z915</f>
        <v>#REF!</v>
      </c>
      <c r="AD915" s="4">
        <v>183184679</v>
      </c>
      <c r="AE915" s="4">
        <v>10879995</v>
      </c>
      <c r="AG915" s="4" t="s">
        <v>383</v>
      </c>
      <c r="AH915" s="4" t="s">
        <v>1685</v>
      </c>
      <c r="AI915" s="4" t="s">
        <v>1635</v>
      </c>
    </row>
    <row r="916" spans="21:35" ht="15.6" x14ac:dyDescent="0.3">
      <c r="V916" s="9" t="e">
        <f>ROUND(ROUND(#REF!, 2)/1.2, 2)</f>
        <v>#REF!</v>
      </c>
      <c r="Y916" s="9" t="e">
        <f>ROUND(#REF! / 1.2, 2)</f>
        <v>#REF!</v>
      </c>
      <c r="AD916" s="4" t="s">
        <v>1686</v>
      </c>
      <c r="AE916" s="4" t="s">
        <v>1687</v>
      </c>
      <c r="AF916" s="4" t="s">
        <v>390</v>
      </c>
    </row>
    <row r="917" spans="21:35" ht="15.6" x14ac:dyDescent="0.3">
      <c r="V917" s="9" t="e">
        <f>ROUND(ROUND(#REF!, 2)/1.2, 2)</f>
        <v>#REF!</v>
      </c>
      <c r="Y917" s="9" t="e">
        <f>ROUND(#REF! / 1.2, 2)</f>
        <v>#REF!</v>
      </c>
      <c r="AD917" s="4" t="s">
        <v>1688</v>
      </c>
      <c r="AE917" s="4" t="s">
        <v>1689</v>
      </c>
      <c r="AF917" s="4" t="s">
        <v>1240</v>
      </c>
    </row>
    <row r="918" spans="21:35" ht="15.6" x14ac:dyDescent="0.3">
      <c r="V918" s="9" t="e">
        <f>ROUND(ROUND(#REF!, 2)/1.2, 2)</f>
        <v>#REF!</v>
      </c>
      <c r="Y918" s="9" t="e">
        <f>ROUND(#REF! / 1.2, 2)</f>
        <v>#REF!</v>
      </c>
      <c r="AD918" s="4" t="s">
        <v>1690</v>
      </c>
      <c r="AE918" s="4" t="s">
        <v>1691</v>
      </c>
      <c r="AF918" s="4" t="s">
        <v>507</v>
      </c>
    </row>
    <row r="919" spans="21:35" ht="17.100000000000001" customHeight="1" x14ac:dyDescent="0.3">
      <c r="U919" s="6" t="e">
        <f>SUM(U920,U940)</f>
        <v>#REF!</v>
      </c>
      <c r="Y919" s="9" t="e">
        <f>SUM(Y920,Y940)</f>
        <v>#REF!</v>
      </c>
      <c r="Z919" s="9" t="e">
        <f>SUM(Z920,Z940)</f>
        <v>#REF!</v>
      </c>
      <c r="AA919" s="9" t="e">
        <f>SUM(AA920,AA940)</f>
        <v>#REF!</v>
      </c>
      <c r="AD919" s="4">
        <v>183184680</v>
      </c>
      <c r="AE919" s="4">
        <v>10876672</v>
      </c>
    </row>
    <row r="920" spans="21:35" ht="17.100000000000001" customHeight="1" x14ac:dyDescent="0.3">
      <c r="U920" s="6" t="e">
        <f>SUM(U921,U926,U931,U936)</f>
        <v>#REF!</v>
      </c>
      <c r="Y920" s="9" t="e">
        <f>SUM(Y921,Y926,Y931,Y936)</f>
        <v>#REF!</v>
      </c>
      <c r="Z920" s="9" t="e">
        <f>SUM(Z921,Z926,Z931,Z936)</f>
        <v>#REF!</v>
      </c>
      <c r="AA920" s="9" t="e">
        <f>SUM(AA921,AA926,AA931,AA936)</f>
        <v>#REF!</v>
      </c>
      <c r="AD920" s="4">
        <v>183184681</v>
      </c>
      <c r="AE920" s="4">
        <v>10876674</v>
      </c>
    </row>
    <row r="921" spans="21:35" ht="18" x14ac:dyDescent="0.3">
      <c r="U921" s="14" t="e">
        <f>#REF!+#REF!</f>
        <v>#REF!</v>
      </c>
      <c r="V921" s="9" t="e">
        <f>ROUND(#REF! / 1.2, 2)</f>
        <v>#REF!</v>
      </c>
      <c r="W921" s="9" t="e">
        <f>ROUND(#REF! / 1.2, 2)</f>
        <v>#REF!</v>
      </c>
      <c r="X921" s="9" t="e">
        <f>ROUND(#REF! / 1.2, 2)</f>
        <v>#REF!</v>
      </c>
      <c r="Y921" s="9" t="e">
        <f>ROUND(#REF! / 1.2, 2)</f>
        <v>#REF!</v>
      </c>
      <c r="Z921" s="9" t="e">
        <f>ROUND(#REF! / 1.2, 2)</f>
        <v>#REF!</v>
      </c>
      <c r="AA921" s="9" t="e">
        <f>Y921+Z921</f>
        <v>#REF!</v>
      </c>
      <c r="AD921" s="4">
        <v>183184683</v>
      </c>
      <c r="AE921" s="4">
        <v>10876701</v>
      </c>
      <c r="AG921" s="4" t="s">
        <v>448</v>
      </c>
      <c r="AH921" s="4" t="s">
        <v>1692</v>
      </c>
      <c r="AI921" s="4" t="s">
        <v>1635</v>
      </c>
    </row>
    <row r="922" spans="21:35" ht="15.6" x14ac:dyDescent="0.3">
      <c r="V922" s="9" t="e">
        <f>ROUND(ROUND(#REF!, 2)/1.2, 2)</f>
        <v>#REF!</v>
      </c>
      <c r="Y922" s="9" t="e">
        <f>ROUND(#REF! / 1.2, 2)</f>
        <v>#REF!</v>
      </c>
      <c r="AD922" s="4" t="s">
        <v>1693</v>
      </c>
      <c r="AE922" s="4" t="s">
        <v>1694</v>
      </c>
      <c r="AF922" s="4" t="s">
        <v>452</v>
      </c>
    </row>
    <row r="923" spans="21:35" ht="15.6" x14ac:dyDescent="0.3">
      <c r="V923" s="9" t="e">
        <f>ROUND(ROUND(#REF!, 2)/1.2, 2)</f>
        <v>#REF!</v>
      </c>
      <c r="Y923" s="9" t="e">
        <f>ROUND(#REF! / 1.2, 2)</f>
        <v>#REF!</v>
      </c>
      <c r="AD923" s="4" t="s">
        <v>1695</v>
      </c>
      <c r="AE923" s="4" t="s">
        <v>1696</v>
      </c>
      <c r="AF923" s="4" t="s">
        <v>455</v>
      </c>
    </row>
    <row r="924" spans="21:35" ht="15.6" x14ac:dyDescent="0.3">
      <c r="V924" s="9" t="e">
        <f>ROUND(ROUND(#REF!, 2)/1.2, 2)</f>
        <v>#REF!</v>
      </c>
      <c r="Y924" s="9" t="e">
        <f>ROUND(#REF! / 1.2, 2)</f>
        <v>#REF!</v>
      </c>
      <c r="AD924" s="4" t="s">
        <v>1697</v>
      </c>
      <c r="AE924" s="4" t="s">
        <v>1698</v>
      </c>
      <c r="AF924" s="4" t="s">
        <v>645</v>
      </c>
    </row>
    <row r="925" spans="21:35" ht="15.6" x14ac:dyDescent="0.3">
      <c r="V925" s="9" t="e">
        <f>ROUND(ROUND(#REF!, 2)/1.2, 2)</f>
        <v>#REF!</v>
      </c>
      <c r="Y925" s="9" t="e">
        <f>ROUND(#REF! / 1.2, 2)</f>
        <v>#REF!</v>
      </c>
      <c r="AD925" s="4" t="s">
        <v>1699</v>
      </c>
      <c r="AE925" s="4" t="s">
        <v>1700</v>
      </c>
      <c r="AF925" s="4" t="s">
        <v>461</v>
      </c>
    </row>
    <row r="926" spans="21:35" ht="18" x14ac:dyDescent="0.3">
      <c r="U926" s="14" t="e">
        <f>#REF!+#REF!</f>
        <v>#REF!</v>
      </c>
      <c r="V926" s="9" t="e">
        <f>ROUND(#REF! / 1.2, 2)</f>
        <v>#REF!</v>
      </c>
      <c r="W926" s="9" t="e">
        <f>ROUND(#REF! / 1.2, 2)</f>
        <v>#REF!</v>
      </c>
      <c r="X926" s="9" t="e">
        <f>ROUND(#REF! / 1.2, 2)</f>
        <v>#REF!</v>
      </c>
      <c r="Y926" s="9" t="e">
        <f>ROUND(#REF! / 1.2, 2)</f>
        <v>#REF!</v>
      </c>
      <c r="Z926" s="9" t="e">
        <f>ROUND(#REF! / 1.2, 2)</f>
        <v>#REF!</v>
      </c>
      <c r="AA926" s="9" t="e">
        <f>Y926+Z926</f>
        <v>#REF!</v>
      </c>
      <c r="AD926" s="4">
        <v>183184800</v>
      </c>
      <c r="AE926" s="4">
        <v>10876699</v>
      </c>
      <c r="AG926" s="4" t="s">
        <v>448</v>
      </c>
      <c r="AH926" s="4" t="s">
        <v>1692</v>
      </c>
      <c r="AI926" s="4" t="s">
        <v>1635</v>
      </c>
    </row>
    <row r="927" spans="21:35" ht="15.6" x14ac:dyDescent="0.3">
      <c r="V927" s="9" t="e">
        <f>ROUND(ROUND(#REF!, 2)/1.2, 2)</f>
        <v>#REF!</v>
      </c>
      <c r="Y927" s="9" t="e">
        <f>ROUND(#REF! / 1.2, 2)</f>
        <v>#REF!</v>
      </c>
      <c r="AD927" s="4" t="s">
        <v>1701</v>
      </c>
      <c r="AE927" s="4" t="s">
        <v>1702</v>
      </c>
      <c r="AF927" s="4" t="s">
        <v>461</v>
      </c>
    </row>
    <row r="928" spans="21:35" ht="15.6" x14ac:dyDescent="0.3">
      <c r="V928" s="9" t="e">
        <f>ROUND(ROUND(#REF!, 2)/1.2, 2)</f>
        <v>#REF!</v>
      </c>
      <c r="Y928" s="9" t="e">
        <f>ROUND(#REF! / 1.2, 2)</f>
        <v>#REF!</v>
      </c>
      <c r="AD928" s="4" t="s">
        <v>1703</v>
      </c>
      <c r="AE928" s="4" t="s">
        <v>1704</v>
      </c>
      <c r="AF928" s="4" t="s">
        <v>1705</v>
      </c>
    </row>
    <row r="929" spans="21:35" ht="15.6" x14ac:dyDescent="0.3">
      <c r="V929" s="9" t="e">
        <f>ROUND(ROUND(#REF!, 2)/1.2, 2)</f>
        <v>#REF!</v>
      </c>
      <c r="Y929" s="9" t="e">
        <f>ROUND(#REF! / 1.2, 2)</f>
        <v>#REF!</v>
      </c>
      <c r="AD929" s="4" t="s">
        <v>1706</v>
      </c>
      <c r="AE929" s="4" t="s">
        <v>1707</v>
      </c>
      <c r="AF929" s="4" t="s">
        <v>455</v>
      </c>
    </row>
    <row r="930" spans="21:35" ht="15.6" x14ac:dyDescent="0.3">
      <c r="V930" s="9" t="e">
        <f>ROUND(ROUND(#REF!, 2)/1.2, 2)</f>
        <v>#REF!</v>
      </c>
      <c r="Y930" s="9" t="e">
        <f>ROUND(#REF! / 1.2, 2)</f>
        <v>#REF!</v>
      </c>
      <c r="AD930" s="4" t="s">
        <v>1708</v>
      </c>
      <c r="AE930" s="4" t="s">
        <v>1709</v>
      </c>
      <c r="AF930" s="4" t="s">
        <v>452</v>
      </c>
    </row>
    <row r="931" spans="21:35" ht="18" x14ac:dyDescent="0.3">
      <c r="U931" s="14" t="e">
        <f>#REF!+#REF!</f>
        <v>#REF!</v>
      </c>
      <c r="V931" s="9" t="e">
        <f>ROUND(#REF! / 1.2, 2)</f>
        <v>#REF!</v>
      </c>
      <c r="W931" s="9" t="e">
        <f>ROUND(#REF! / 1.2, 2)</f>
        <v>#REF!</v>
      </c>
      <c r="X931" s="9" t="e">
        <f>ROUND(#REF! / 1.2, 2)</f>
        <v>#REF!</v>
      </c>
      <c r="Y931" s="9" t="e">
        <f>ROUND(#REF! / 1.2, 2)</f>
        <v>#REF!</v>
      </c>
      <c r="Z931" s="9" t="e">
        <f>ROUND(#REF! / 1.2, 2)</f>
        <v>#REF!</v>
      </c>
      <c r="AA931" s="9" t="e">
        <f>Y931+Z931</f>
        <v>#REF!</v>
      </c>
      <c r="AD931" s="4">
        <v>183184801</v>
      </c>
      <c r="AE931" s="4">
        <v>10876702</v>
      </c>
      <c r="AG931" s="4" t="s">
        <v>448</v>
      </c>
      <c r="AH931" s="4" t="s">
        <v>1692</v>
      </c>
      <c r="AI931" s="4" t="s">
        <v>1635</v>
      </c>
    </row>
    <row r="932" spans="21:35" ht="15.6" x14ac:dyDescent="0.3">
      <c r="V932" s="9" t="e">
        <f>ROUND(ROUND(#REF!, 2)/1.2, 2)</f>
        <v>#REF!</v>
      </c>
      <c r="Y932" s="9" t="e">
        <f>ROUND(#REF! / 1.2, 2)</f>
        <v>#REF!</v>
      </c>
      <c r="AD932" s="4" t="s">
        <v>1710</v>
      </c>
      <c r="AE932" s="4" t="s">
        <v>1711</v>
      </c>
      <c r="AF932" s="4" t="s">
        <v>452</v>
      </c>
    </row>
    <row r="933" spans="21:35" ht="15.6" x14ac:dyDescent="0.3">
      <c r="V933" s="9" t="e">
        <f>ROUND(ROUND(#REF!, 2)/1.2, 2)</f>
        <v>#REF!</v>
      </c>
      <c r="Y933" s="9" t="e">
        <f>ROUND(#REF! / 1.2, 2)</f>
        <v>#REF!</v>
      </c>
      <c r="AD933" s="4" t="s">
        <v>1712</v>
      </c>
      <c r="AE933" s="4" t="s">
        <v>1713</v>
      </c>
      <c r="AF933" s="4" t="s">
        <v>455</v>
      </c>
    </row>
    <row r="934" spans="21:35" ht="15.6" x14ac:dyDescent="0.3">
      <c r="V934" s="9" t="e">
        <f>ROUND(ROUND(#REF!, 2)/1.2, 2)</f>
        <v>#REF!</v>
      </c>
      <c r="Y934" s="9" t="e">
        <f>ROUND(#REF! / 1.2, 2)</f>
        <v>#REF!</v>
      </c>
      <c r="AD934" s="4" t="s">
        <v>1714</v>
      </c>
      <c r="AE934" s="4" t="s">
        <v>1715</v>
      </c>
      <c r="AF934" s="4" t="s">
        <v>645</v>
      </c>
    </row>
    <row r="935" spans="21:35" ht="15.6" x14ac:dyDescent="0.3">
      <c r="V935" s="9" t="e">
        <f>ROUND(ROUND(#REF!, 2)/1.2, 2)</f>
        <v>#REF!</v>
      </c>
      <c r="Y935" s="9" t="e">
        <f>ROUND(#REF! / 1.2, 2)</f>
        <v>#REF!</v>
      </c>
      <c r="AD935" s="4" t="s">
        <v>1716</v>
      </c>
      <c r="AE935" s="4" t="s">
        <v>1717</v>
      </c>
      <c r="AF935" s="4" t="s">
        <v>461</v>
      </c>
    </row>
    <row r="936" spans="21:35" ht="18" x14ac:dyDescent="0.3">
      <c r="U936" s="14" t="e">
        <f>#REF!+#REF!</f>
        <v>#REF!</v>
      </c>
      <c r="V936" s="9" t="e">
        <f>ROUND(#REF! / 1.2, 2)</f>
        <v>#REF!</v>
      </c>
      <c r="W936" s="9" t="e">
        <f>ROUND(#REF! / 1.2, 2)</f>
        <v>#REF!</v>
      </c>
      <c r="X936" s="9" t="e">
        <f>ROUND(#REF! / 1.2, 2)</f>
        <v>#REF!</v>
      </c>
      <c r="Y936" s="9" t="e">
        <f>ROUND(#REF! / 1.2, 2)</f>
        <v>#REF!</v>
      </c>
      <c r="Z936" s="9" t="e">
        <f>ROUND(#REF! / 1.2, 2)</f>
        <v>#REF!</v>
      </c>
      <c r="AA936" s="9" t="e">
        <f>Y936+Z936</f>
        <v>#REF!</v>
      </c>
      <c r="AD936" s="4">
        <v>183184685</v>
      </c>
      <c r="AE936" s="4">
        <v>10876703</v>
      </c>
      <c r="AG936" s="4" t="s">
        <v>433</v>
      </c>
      <c r="AH936" s="4" t="s">
        <v>1718</v>
      </c>
      <c r="AI936" s="4" t="s">
        <v>1635</v>
      </c>
    </row>
    <row r="937" spans="21:35" ht="15.6" x14ac:dyDescent="0.3">
      <c r="V937" s="9" t="e">
        <f>ROUND(ROUND(#REF!, 2)/1.2, 2)</f>
        <v>#REF!</v>
      </c>
      <c r="Y937" s="9" t="e">
        <f>ROUND(#REF! / 1.2, 2)</f>
        <v>#REF!</v>
      </c>
      <c r="AD937" s="4" t="s">
        <v>1719</v>
      </c>
      <c r="AE937" s="4" t="s">
        <v>1720</v>
      </c>
      <c r="AF937" s="4" t="s">
        <v>437</v>
      </c>
    </row>
    <row r="938" spans="21:35" ht="15.6" x14ac:dyDescent="0.3">
      <c r="V938" s="9" t="e">
        <f>ROUND(ROUND(#REF!, 2)/1.2, 2)</f>
        <v>#REF!</v>
      </c>
      <c r="Y938" s="9" t="e">
        <f>ROUND(#REF! / 1.2, 2)</f>
        <v>#REF!</v>
      </c>
      <c r="AD938" s="4" t="s">
        <v>1721</v>
      </c>
      <c r="AE938" s="4" t="s">
        <v>1722</v>
      </c>
      <c r="AF938" s="4" t="s">
        <v>440</v>
      </c>
    </row>
    <row r="939" spans="21:35" ht="15.6" x14ac:dyDescent="0.3">
      <c r="V939" s="9" t="e">
        <f>ROUND(ROUND(#REF!, 2)/1.2, 2)</f>
        <v>#REF!</v>
      </c>
      <c r="Y939" s="9" t="e">
        <f>ROUND(#REF! / 1.2, 2)</f>
        <v>#REF!</v>
      </c>
      <c r="AD939" s="4" t="s">
        <v>1723</v>
      </c>
      <c r="AE939" s="4" t="s">
        <v>1724</v>
      </c>
      <c r="AF939" s="4" t="s">
        <v>414</v>
      </c>
    </row>
    <row r="940" spans="21:35" ht="17.100000000000001" customHeight="1" x14ac:dyDescent="0.3">
      <c r="U940" s="6" t="e">
        <f>SUM(U941,U944)</f>
        <v>#REF!</v>
      </c>
      <c r="Y940" s="9" t="e">
        <f>SUM(Y941,Y944)</f>
        <v>#REF!</v>
      </c>
      <c r="Z940" s="9" t="e">
        <f>SUM(Z941,Z944)</f>
        <v>#REF!</v>
      </c>
      <c r="AA940" s="9" t="e">
        <f>SUM(AA941,AA944)</f>
        <v>#REF!</v>
      </c>
      <c r="AD940" s="4">
        <v>183184686</v>
      </c>
      <c r="AE940" s="4">
        <v>10876658</v>
      </c>
    </row>
    <row r="941" spans="21:35" ht="18" x14ac:dyDescent="0.3">
      <c r="U941" s="14" t="e">
        <f>#REF!+#REF!</f>
        <v>#REF!</v>
      </c>
      <c r="V941" s="9" t="e">
        <f>ROUND(#REF! / 1.2, 2)</f>
        <v>#REF!</v>
      </c>
      <c r="W941" s="9" t="e">
        <f>ROUND(#REF! / 1.2, 2)</f>
        <v>#REF!</v>
      </c>
      <c r="X941" s="9" t="e">
        <f>ROUND(#REF! / 1.2, 2)</f>
        <v>#REF!</v>
      </c>
      <c r="Y941" s="9" t="e">
        <f>ROUND(#REF! / 1.2, 2)</f>
        <v>#REF!</v>
      </c>
      <c r="Z941" s="9" t="e">
        <f>ROUND(#REF! / 1.2, 2)</f>
        <v>#REF!</v>
      </c>
      <c r="AA941" s="9" t="e">
        <f>Y941+Z941</f>
        <v>#REF!</v>
      </c>
      <c r="AD941" s="4">
        <v>183184688</v>
      </c>
      <c r="AE941" s="4">
        <v>10876685</v>
      </c>
      <c r="AG941" s="4" t="s">
        <v>519</v>
      </c>
      <c r="AH941" s="4" t="s">
        <v>1725</v>
      </c>
      <c r="AI941" s="4" t="s">
        <v>1635</v>
      </c>
    </row>
    <row r="942" spans="21:35" ht="15.6" x14ac:dyDescent="0.3">
      <c r="V942" s="9" t="e">
        <f>ROUND(ROUND(#REF!, 2)/1.2, 2)</f>
        <v>#REF!</v>
      </c>
      <c r="Y942" s="9" t="e">
        <f>ROUND(#REF! / 1.2, 2)</f>
        <v>#REF!</v>
      </c>
      <c r="AD942" s="4" t="s">
        <v>1726</v>
      </c>
      <c r="AE942" s="4" t="s">
        <v>1727</v>
      </c>
      <c r="AF942" s="4" t="s">
        <v>1728</v>
      </c>
    </row>
    <row r="943" spans="21:35" ht="15.6" x14ac:dyDescent="0.3">
      <c r="V943" s="9" t="e">
        <f>ROUND(ROUND(#REF!, 2)/1.2, 2)</f>
        <v>#REF!</v>
      </c>
      <c r="Y943" s="9" t="e">
        <f>ROUND(#REF! / 1.2, 2)</f>
        <v>#REF!</v>
      </c>
      <c r="AD943" s="4" t="s">
        <v>1729</v>
      </c>
      <c r="AE943" s="4" t="s">
        <v>1730</v>
      </c>
      <c r="AF943" s="4" t="s">
        <v>1731</v>
      </c>
    </row>
    <row r="944" spans="21:35" ht="18" x14ac:dyDescent="0.3">
      <c r="U944" s="14" t="e">
        <f>#REF!+#REF!</f>
        <v>#REF!</v>
      </c>
      <c r="V944" s="9" t="e">
        <f>ROUND(#REF! / 1.2, 2)</f>
        <v>#REF!</v>
      </c>
      <c r="W944" s="9" t="e">
        <f>ROUND(#REF! / 1.2, 2)</f>
        <v>#REF!</v>
      </c>
      <c r="X944" s="9" t="e">
        <f>ROUND(#REF! / 1.2, 2)</f>
        <v>#REF!</v>
      </c>
      <c r="Y944" s="9" t="e">
        <f>ROUND(#REF! / 1.2, 2)</f>
        <v>#REF!</v>
      </c>
      <c r="Z944" s="9" t="e">
        <f>ROUND(#REF! / 1.2, 2)</f>
        <v>#REF!</v>
      </c>
      <c r="AA944" s="9" t="e">
        <f>Y944+Z944</f>
        <v>#REF!</v>
      </c>
      <c r="AD944" s="4">
        <v>183184690</v>
      </c>
      <c r="AE944" s="4">
        <v>10876668</v>
      </c>
      <c r="AG944" s="4" t="s">
        <v>1732</v>
      </c>
      <c r="AH944" s="4" t="s">
        <v>1733</v>
      </c>
      <c r="AI944" s="4" t="s">
        <v>1635</v>
      </c>
    </row>
    <row r="945" spans="21:35" ht="15.6" x14ac:dyDescent="0.3">
      <c r="V945" s="9" t="e">
        <f>ROUND(ROUND(#REF!, 2)/1.2, 2)</f>
        <v>#REF!</v>
      </c>
      <c r="Y945" s="9" t="e">
        <f>ROUND(#REF! / 1.2, 2)</f>
        <v>#REF!</v>
      </c>
      <c r="AD945" s="4" t="s">
        <v>1734</v>
      </c>
      <c r="AE945" s="4" t="s">
        <v>1735</v>
      </c>
      <c r="AF945" s="4" t="s">
        <v>1736</v>
      </c>
    </row>
    <row r="946" spans="21:35" ht="15.6" x14ac:dyDescent="0.3">
      <c r="V946" s="9" t="e">
        <f>ROUND(ROUND(#REF!, 2)/1.2, 2)</f>
        <v>#REF!</v>
      </c>
      <c r="Y946" s="9" t="e">
        <f>ROUND(#REF! / 1.2, 2)</f>
        <v>#REF!</v>
      </c>
      <c r="AD946" s="4" t="s">
        <v>1737</v>
      </c>
      <c r="AE946" s="4" t="s">
        <v>1738</v>
      </c>
      <c r="AF946" s="4" t="s">
        <v>1739</v>
      </c>
    </row>
    <row r="947" spans="21:35" ht="17.100000000000001" customHeight="1" x14ac:dyDescent="0.3">
      <c r="U947" s="6" t="e">
        <f>SUM(U948,U963)</f>
        <v>#REF!</v>
      </c>
      <c r="Y947" s="9" t="e">
        <f>SUM(Y948,Y963)</f>
        <v>#REF!</v>
      </c>
      <c r="Z947" s="9" t="e">
        <f>SUM(Z948,Z963)</f>
        <v>#REF!</v>
      </c>
      <c r="AA947" s="9" t="e">
        <f>SUM(AA948,AA963)</f>
        <v>#REF!</v>
      </c>
      <c r="AD947" s="4">
        <v>183184691</v>
      </c>
      <c r="AE947" s="4">
        <v>10876911</v>
      </c>
    </row>
    <row r="948" spans="21:35" ht="17.100000000000001" customHeight="1" x14ac:dyDescent="0.3">
      <c r="U948" s="6" t="e">
        <f>SUM(U949,U952,U956,U959)</f>
        <v>#REF!</v>
      </c>
      <c r="Y948" s="9" t="e">
        <f>SUM(Y949,Y952,Y956,Y959)</f>
        <v>#REF!</v>
      </c>
      <c r="Z948" s="9" t="e">
        <f>SUM(Z949,Z952,Z956,Z959)</f>
        <v>#REF!</v>
      </c>
      <c r="AA948" s="9" t="e">
        <f>SUM(AA949,AA952,AA956,AA959)</f>
        <v>#REF!</v>
      </c>
      <c r="AD948" s="4">
        <v>183184692</v>
      </c>
      <c r="AE948" s="4">
        <v>10876912</v>
      </c>
    </row>
    <row r="949" spans="21:35" ht="18" x14ac:dyDescent="0.3">
      <c r="U949" s="14" t="e">
        <f>#REF!+#REF!</f>
        <v>#REF!</v>
      </c>
      <c r="V949" s="9" t="e">
        <f>ROUND(#REF! / 1.2, 2)</f>
        <v>#REF!</v>
      </c>
      <c r="W949" s="9" t="e">
        <f>ROUND(#REF! / 1.2, 2)</f>
        <v>#REF!</v>
      </c>
      <c r="X949" s="9" t="e">
        <f>ROUND(#REF! / 1.2, 2)</f>
        <v>#REF!</v>
      </c>
      <c r="Y949" s="9" t="e">
        <f>ROUND(#REF! / 1.2, 2)</f>
        <v>#REF!</v>
      </c>
      <c r="Z949" s="9" t="e">
        <f>ROUND(#REF! / 1.2, 2)</f>
        <v>#REF!</v>
      </c>
      <c r="AA949" s="9" t="e">
        <f>Y949+Z949</f>
        <v>#REF!</v>
      </c>
      <c r="AD949" s="4">
        <v>183184694</v>
      </c>
      <c r="AE949" s="4">
        <v>10876914</v>
      </c>
      <c r="AG949" s="4" t="s">
        <v>602</v>
      </c>
      <c r="AH949" s="4" t="s">
        <v>1740</v>
      </c>
      <c r="AI949" s="4" t="s">
        <v>1635</v>
      </c>
    </row>
    <row r="950" spans="21:35" ht="15.6" x14ac:dyDescent="0.3">
      <c r="V950" s="9" t="e">
        <f>ROUND(ROUND(#REF!, 2)/1.2, 2)</f>
        <v>#REF!</v>
      </c>
      <c r="Y950" s="9" t="e">
        <f>ROUND(#REF! / 1.2, 2)</f>
        <v>#REF!</v>
      </c>
      <c r="AD950" s="4" t="s">
        <v>1741</v>
      </c>
      <c r="AE950" s="4" t="s">
        <v>1742</v>
      </c>
      <c r="AF950" s="4" t="s">
        <v>606</v>
      </c>
    </row>
    <row r="951" spans="21:35" ht="15.6" x14ac:dyDescent="0.3">
      <c r="V951" s="9" t="e">
        <f>ROUND(ROUND(#REF!, 2)/1.2, 2)</f>
        <v>#REF!</v>
      </c>
      <c r="Y951" s="9" t="e">
        <f>ROUND(#REF! / 1.2, 2)</f>
        <v>#REF!</v>
      </c>
      <c r="AD951" s="4" t="s">
        <v>1743</v>
      </c>
      <c r="AE951" s="4" t="s">
        <v>1744</v>
      </c>
      <c r="AF951" s="4" t="s">
        <v>365</v>
      </c>
    </row>
    <row r="952" spans="21:35" ht="18" x14ac:dyDescent="0.3">
      <c r="U952" s="14" t="e">
        <f>#REF!+#REF!</f>
        <v>#REF!</v>
      </c>
      <c r="V952" s="9" t="e">
        <f>ROUND(#REF! / 1.2, 2)</f>
        <v>#REF!</v>
      </c>
      <c r="W952" s="9" t="e">
        <f>ROUND(#REF! / 1.2, 2)</f>
        <v>#REF!</v>
      </c>
      <c r="X952" s="9" t="e">
        <f>ROUND(#REF! / 1.2, 2)</f>
        <v>#REF!</v>
      </c>
      <c r="Y952" s="9" t="e">
        <f>ROUND(#REF! / 1.2, 2)</f>
        <v>#REF!</v>
      </c>
      <c r="Z952" s="9" t="e">
        <f>ROUND(#REF! / 1.2, 2)</f>
        <v>#REF!</v>
      </c>
      <c r="AA952" s="9" t="e">
        <f>Y952+Z952</f>
        <v>#REF!</v>
      </c>
      <c r="AD952" s="4">
        <v>183184696</v>
      </c>
      <c r="AE952" s="4">
        <v>10876919</v>
      </c>
      <c r="AG952" s="4" t="s">
        <v>609</v>
      </c>
      <c r="AH952" s="4" t="s">
        <v>1745</v>
      </c>
      <c r="AI952" s="4" t="s">
        <v>1635</v>
      </c>
    </row>
    <row r="953" spans="21:35" ht="15.6" x14ac:dyDescent="0.3">
      <c r="V953" s="9" t="e">
        <f>ROUND(ROUND(#REF!, 2)/1.2, 2)</f>
        <v>#REF!</v>
      </c>
      <c r="Y953" s="9" t="e">
        <f>ROUND(#REF! / 1.2, 2)</f>
        <v>#REF!</v>
      </c>
      <c r="AD953" s="4" t="s">
        <v>1746</v>
      </c>
      <c r="AE953" s="4" t="s">
        <v>1747</v>
      </c>
      <c r="AF953" s="4" t="s">
        <v>414</v>
      </c>
    </row>
    <row r="954" spans="21:35" ht="15.6" x14ac:dyDescent="0.3">
      <c r="V954" s="9" t="e">
        <f>ROUND(ROUND(#REF!, 2)/1.2, 2)</f>
        <v>#REF!</v>
      </c>
      <c r="Y954" s="9" t="e">
        <f>ROUND(#REF! / 1.2, 2)</f>
        <v>#REF!</v>
      </c>
      <c r="AD954" s="4" t="s">
        <v>1748</v>
      </c>
      <c r="AE954" s="4" t="s">
        <v>1749</v>
      </c>
      <c r="AF954" s="4" t="s">
        <v>437</v>
      </c>
    </row>
    <row r="955" spans="21:35" ht="15.6" x14ac:dyDescent="0.3">
      <c r="V955" s="9" t="e">
        <f>ROUND(ROUND(#REF!, 2)/1.2, 2)</f>
        <v>#REF!</v>
      </c>
      <c r="Y955" s="9" t="e">
        <f>ROUND(#REF! / 1.2, 2)</f>
        <v>#REF!</v>
      </c>
      <c r="AD955" s="4" t="s">
        <v>1750</v>
      </c>
      <c r="AE955" s="4" t="s">
        <v>1751</v>
      </c>
      <c r="AF955" s="4" t="s">
        <v>440</v>
      </c>
    </row>
    <row r="956" spans="21:35" ht="18" x14ac:dyDescent="0.3">
      <c r="U956" s="14" t="e">
        <f>#REF!+#REF!</f>
        <v>#REF!</v>
      </c>
      <c r="V956" s="9" t="e">
        <f>ROUND(#REF! / 1.2, 2)</f>
        <v>#REF!</v>
      </c>
      <c r="W956" s="9" t="e">
        <f>ROUND(#REF! / 1.2, 2)</f>
        <v>#REF!</v>
      </c>
      <c r="X956" s="9" t="e">
        <f>ROUND(#REF! / 1.2, 2)</f>
        <v>#REF!</v>
      </c>
      <c r="Y956" s="9" t="e">
        <f>ROUND(#REF! / 1.2, 2)</f>
        <v>#REF!</v>
      </c>
      <c r="Z956" s="9" t="e">
        <f>ROUND(#REF! / 1.2, 2)</f>
        <v>#REF!</v>
      </c>
      <c r="AA956" s="9" t="e">
        <f>Y956+Z956</f>
        <v>#REF!</v>
      </c>
      <c r="AD956" s="4">
        <v>183184698</v>
      </c>
      <c r="AE956" s="4">
        <v>10876908</v>
      </c>
      <c r="AG956" s="4" t="s">
        <v>615</v>
      </c>
      <c r="AH956" s="4" t="s">
        <v>1752</v>
      </c>
      <c r="AI956" s="4" t="s">
        <v>1635</v>
      </c>
    </row>
    <row r="957" spans="21:35" ht="15.6" x14ac:dyDescent="0.3">
      <c r="V957" s="9" t="e">
        <f>ROUND(ROUND(#REF!, 2)/1.2, 2)</f>
        <v>#REF!</v>
      </c>
      <c r="Y957" s="9" t="e">
        <f>ROUND(#REF! / 1.2, 2)</f>
        <v>#REF!</v>
      </c>
      <c r="AD957" s="4" t="s">
        <v>1753</v>
      </c>
      <c r="AE957" s="4" t="s">
        <v>1754</v>
      </c>
      <c r="AF957" s="4" t="s">
        <v>411</v>
      </c>
    </row>
    <row r="958" spans="21:35" ht="15.6" x14ac:dyDescent="0.3">
      <c r="V958" s="9" t="e">
        <f>ROUND(ROUND(#REF!, 2)/1.2, 2)</f>
        <v>#REF!</v>
      </c>
      <c r="Y958" s="9" t="e">
        <f>ROUND(#REF! / 1.2, 2)</f>
        <v>#REF!</v>
      </c>
      <c r="AD958" s="4" t="s">
        <v>1755</v>
      </c>
      <c r="AE958" s="4" t="s">
        <v>1756</v>
      </c>
      <c r="AF958" s="4" t="s">
        <v>406</v>
      </c>
    </row>
    <row r="959" spans="21:35" ht="18" x14ac:dyDescent="0.3">
      <c r="U959" s="14" t="e">
        <f>#REF!+#REF!</f>
        <v>#REF!</v>
      </c>
      <c r="V959" s="9" t="e">
        <f>ROUND(#REF! / 1.2, 2)</f>
        <v>#REF!</v>
      </c>
      <c r="W959" s="9" t="e">
        <f>ROUND(#REF! / 1.2, 2)</f>
        <v>#REF!</v>
      </c>
      <c r="X959" s="9" t="e">
        <f>ROUND(#REF! / 1.2, 2)</f>
        <v>#REF!</v>
      </c>
      <c r="Y959" s="9" t="e">
        <f>ROUND(#REF! / 1.2, 2)</f>
        <v>#REF!</v>
      </c>
      <c r="Z959" s="9" t="e">
        <f>ROUND(#REF! / 1.2, 2)</f>
        <v>#REF!</v>
      </c>
      <c r="AA959" s="9" t="e">
        <f>Y959+Z959</f>
        <v>#REF!</v>
      </c>
      <c r="AD959" s="4">
        <v>183184700</v>
      </c>
      <c r="AE959" s="4">
        <v>10876921</v>
      </c>
      <c r="AG959" s="4" t="s">
        <v>635</v>
      </c>
      <c r="AH959" s="4" t="s">
        <v>1757</v>
      </c>
      <c r="AI959" s="4" t="s">
        <v>1635</v>
      </c>
    </row>
    <row r="960" spans="21:35" ht="15.6" x14ac:dyDescent="0.3">
      <c r="V960" s="9" t="e">
        <f>ROUND(ROUND(#REF!, 2)/1.2, 2)</f>
        <v>#REF!</v>
      </c>
      <c r="Y960" s="9" t="e">
        <f>ROUND(#REF! / 1.2, 2)</f>
        <v>#REF!</v>
      </c>
      <c r="AD960" s="4" t="s">
        <v>1758</v>
      </c>
      <c r="AE960" s="4" t="s">
        <v>1759</v>
      </c>
      <c r="AF960" s="4" t="s">
        <v>639</v>
      </c>
    </row>
    <row r="961" spans="21:35" ht="15.6" x14ac:dyDescent="0.3">
      <c r="V961" s="9" t="e">
        <f>ROUND(ROUND(#REF!, 2)/1.2, 2)</f>
        <v>#REF!</v>
      </c>
      <c r="Y961" s="9" t="e">
        <f>ROUND(#REF! / 1.2, 2)</f>
        <v>#REF!</v>
      </c>
      <c r="AD961" s="4" t="s">
        <v>1760</v>
      </c>
      <c r="AE961" s="4" t="s">
        <v>1761</v>
      </c>
      <c r="AF961" s="4" t="s">
        <v>642</v>
      </c>
    </row>
    <row r="962" spans="21:35" ht="15.6" x14ac:dyDescent="0.3">
      <c r="V962" s="9" t="e">
        <f>ROUND(ROUND(#REF!, 2)/1.2, 2)</f>
        <v>#REF!</v>
      </c>
      <c r="Y962" s="9" t="e">
        <f>ROUND(#REF! / 1.2, 2)</f>
        <v>#REF!</v>
      </c>
      <c r="AD962" s="4" t="s">
        <v>1762</v>
      </c>
      <c r="AE962" s="4" t="s">
        <v>1763</v>
      </c>
      <c r="AF962" s="4" t="s">
        <v>645</v>
      </c>
    </row>
    <row r="963" spans="21:35" ht="17.100000000000001" customHeight="1" x14ac:dyDescent="0.3">
      <c r="U963" s="6" t="e">
        <f>SUM(U964)</f>
        <v>#REF!</v>
      </c>
      <c r="Y963" s="9" t="e">
        <f>SUM(Y964)</f>
        <v>#REF!</v>
      </c>
      <c r="Z963" s="9" t="e">
        <f>SUM(Z964)</f>
        <v>#REF!</v>
      </c>
      <c r="AA963" s="9" t="e">
        <f>SUM(AA964)</f>
        <v>#REF!</v>
      </c>
      <c r="AD963" s="4">
        <v>183184701</v>
      </c>
      <c r="AE963" s="4">
        <v>10876917</v>
      </c>
    </row>
    <row r="964" spans="21:35" ht="18" x14ac:dyDescent="0.3">
      <c r="U964" s="14" t="e">
        <f>#REF!+#REF!</f>
        <v>#REF!</v>
      </c>
      <c r="V964" s="9" t="e">
        <f>ROUND(#REF! / 1.2, 2)</f>
        <v>#REF!</v>
      </c>
      <c r="W964" s="9" t="e">
        <f>ROUND(#REF! / 1.2, 2)</f>
        <v>#REF!</v>
      </c>
      <c r="X964" s="9" t="e">
        <f>ROUND(#REF! / 1.2, 2)</f>
        <v>#REF!</v>
      </c>
      <c r="Y964" s="9" t="e">
        <f>ROUND(#REF! / 1.2, 2)</f>
        <v>#REF!</v>
      </c>
      <c r="Z964" s="9" t="e">
        <f>ROUND(#REF! / 1.2, 2)</f>
        <v>#REF!</v>
      </c>
      <c r="AA964" s="9" t="e">
        <f>Y964+Z964</f>
        <v>#REF!</v>
      </c>
      <c r="AD964" s="4">
        <v>183184703</v>
      </c>
      <c r="AE964" s="4">
        <v>10876920</v>
      </c>
      <c r="AG964" s="4" t="s">
        <v>621</v>
      </c>
      <c r="AH964" s="4" t="s">
        <v>1764</v>
      </c>
      <c r="AI964" s="4" t="s">
        <v>1635</v>
      </c>
    </row>
    <row r="965" spans="21:35" ht="15.6" x14ac:dyDescent="0.3">
      <c r="V965" s="9" t="e">
        <f>ROUND(ROUND(#REF!, 2)/1.2, 2)</f>
        <v>#REF!</v>
      </c>
      <c r="Y965" s="9" t="e">
        <f>ROUND(#REF! / 1.2, 2)</f>
        <v>#REF!</v>
      </c>
      <c r="AD965" s="4" t="s">
        <v>1765</v>
      </c>
      <c r="AE965" s="4" t="s">
        <v>1766</v>
      </c>
      <c r="AF965" s="4" t="s">
        <v>1767</v>
      </c>
    </row>
    <row r="966" spans="21:35" ht="15.6" x14ac:dyDescent="0.3">
      <c r="V966" s="9" t="e">
        <f>ROUND(ROUND(#REF!, 2)/1.2, 2)</f>
        <v>#REF!</v>
      </c>
      <c r="Y966" s="9" t="e">
        <f>ROUND(#REF! / 1.2, 2)</f>
        <v>#REF!</v>
      </c>
      <c r="AD966" s="4" t="s">
        <v>1768</v>
      </c>
      <c r="AE966" s="4" t="s">
        <v>1769</v>
      </c>
      <c r="AF966" s="4" t="s">
        <v>1731</v>
      </c>
    </row>
    <row r="967" spans="21:35" ht="17.100000000000001" customHeight="1" x14ac:dyDescent="0.3">
      <c r="U967" s="6" t="e">
        <f>SUM(U968,U987,U1003,U1028)</f>
        <v>#REF!</v>
      </c>
      <c r="Y967" s="9" t="e">
        <f>SUM(Y968,Y987,Y1003,Y1028)</f>
        <v>#REF!</v>
      </c>
      <c r="Z967" s="9" t="e">
        <f>SUM(Z968,Z987,Z1003,Z1028)</f>
        <v>#REF!</v>
      </c>
      <c r="AA967" s="9" t="e">
        <f>SUM(AA968,AA987,AA1003,AA1028)</f>
        <v>#REF!</v>
      </c>
      <c r="AD967" s="4">
        <v>183184704</v>
      </c>
      <c r="AE967" s="4">
        <v>10876696</v>
      </c>
    </row>
    <row r="968" spans="21:35" ht="17.100000000000001" customHeight="1" x14ac:dyDescent="0.3">
      <c r="U968" s="6" t="e">
        <f>SUM(U969,U976,U981)</f>
        <v>#REF!</v>
      </c>
      <c r="Y968" s="9" t="e">
        <f>SUM(Y969,Y976,Y981)</f>
        <v>#REF!</v>
      </c>
      <c r="Z968" s="9" t="e">
        <f>SUM(Z969,Z976,Z981)</f>
        <v>#REF!</v>
      </c>
      <c r="AA968" s="9" t="e">
        <f>SUM(AA969,AA976,AA981)</f>
        <v>#REF!</v>
      </c>
      <c r="AD968" s="4">
        <v>183184705</v>
      </c>
      <c r="AE968" s="4">
        <v>10876666</v>
      </c>
    </row>
    <row r="969" spans="21:35" ht="17.100000000000001" customHeight="1" x14ac:dyDescent="0.3">
      <c r="U969" s="6" t="e">
        <f>SUM(U970)</f>
        <v>#REF!</v>
      </c>
      <c r="Y969" s="9" t="e">
        <f>SUM(Y970)</f>
        <v>#REF!</v>
      </c>
      <c r="Z969" s="9" t="e">
        <f>SUM(Z970)</f>
        <v>#REF!</v>
      </c>
      <c r="AA969" s="9" t="e">
        <f>SUM(AA970)</f>
        <v>#REF!</v>
      </c>
      <c r="AD969" s="4">
        <v>183184706</v>
      </c>
      <c r="AE969" s="4">
        <v>10876690</v>
      </c>
    </row>
    <row r="970" spans="21:35" ht="18" x14ac:dyDescent="0.3">
      <c r="U970" s="14" t="e">
        <f>#REF!+#REF!</f>
        <v>#REF!</v>
      </c>
      <c r="V970" s="9" t="e">
        <f>ROUND(#REF! / 1.2, 2)</f>
        <v>#REF!</v>
      </c>
      <c r="W970" s="9" t="e">
        <f>ROUND(#REF! / 1.2, 2)</f>
        <v>#REF!</v>
      </c>
      <c r="X970" s="9" t="e">
        <f>ROUND(#REF! / 1.2, 2)</f>
        <v>#REF!</v>
      </c>
      <c r="Y970" s="9" t="e">
        <f>ROUND(#REF! / 1.2, 2)</f>
        <v>#REF!</v>
      </c>
      <c r="Z970" s="9" t="e">
        <f>ROUND(#REF! / 1.2, 2)</f>
        <v>#REF!</v>
      </c>
      <c r="AA970" s="9" t="e">
        <f>Y970+Z970</f>
        <v>#REF!</v>
      </c>
      <c r="AD970" s="4">
        <v>183184708</v>
      </c>
      <c r="AE970" s="4">
        <v>10876704</v>
      </c>
      <c r="AG970" s="4" t="s">
        <v>1381</v>
      </c>
      <c r="AH970" s="4" t="s">
        <v>1770</v>
      </c>
      <c r="AI970" s="4" t="s">
        <v>1771</v>
      </c>
    </row>
    <row r="971" spans="21:35" ht="15.6" x14ac:dyDescent="0.3">
      <c r="V971" s="9" t="e">
        <f>ROUND(ROUND(#REF!, 2)/1.2, 2)</f>
        <v>#REF!</v>
      </c>
      <c r="Y971" s="9" t="e">
        <f>ROUND(#REF! / 1.2, 2)</f>
        <v>#REF!</v>
      </c>
      <c r="AD971" s="4" t="s">
        <v>1772</v>
      </c>
      <c r="AE971" s="4" t="s">
        <v>1773</v>
      </c>
      <c r="AF971" s="4" t="s">
        <v>273</v>
      </c>
    </row>
    <row r="972" spans="21:35" ht="15.6" x14ac:dyDescent="0.3">
      <c r="V972" s="9" t="e">
        <f>ROUND(ROUND(#REF!, 2)/1.2, 2)</f>
        <v>#REF!</v>
      </c>
      <c r="Y972" s="9" t="e">
        <f>ROUND(#REF! / 1.2, 2)</f>
        <v>#REF!</v>
      </c>
      <c r="AD972" s="4" t="s">
        <v>1774</v>
      </c>
      <c r="AE972" s="4" t="s">
        <v>1775</v>
      </c>
      <c r="AF972" s="4" t="s">
        <v>276</v>
      </c>
    </row>
    <row r="973" spans="21:35" ht="15.6" x14ac:dyDescent="0.3">
      <c r="V973" s="9" t="e">
        <f>ROUND(ROUND(#REF!, 2)/1.2, 2)</f>
        <v>#REF!</v>
      </c>
      <c r="Y973" s="9" t="e">
        <f>ROUND(#REF! / 1.2, 2)</f>
        <v>#REF!</v>
      </c>
      <c r="AD973" s="4" t="s">
        <v>1776</v>
      </c>
      <c r="AE973" s="4" t="s">
        <v>1777</v>
      </c>
      <c r="AF973" s="4" t="s">
        <v>264</v>
      </c>
    </row>
    <row r="974" spans="21:35" ht="15.6" x14ac:dyDescent="0.3">
      <c r="V974" s="9" t="e">
        <f>ROUND(ROUND(#REF!, 2)/1.2, 2)</f>
        <v>#REF!</v>
      </c>
      <c r="Y974" s="9" t="e">
        <f>ROUND(#REF! / 1.2, 2)</f>
        <v>#REF!</v>
      </c>
      <c r="AD974" s="4" t="s">
        <v>1778</v>
      </c>
      <c r="AE974" s="4" t="s">
        <v>1779</v>
      </c>
      <c r="AF974" s="4" t="s">
        <v>267</v>
      </c>
    </row>
    <row r="975" spans="21:35" ht="15.6" x14ac:dyDescent="0.3">
      <c r="V975" s="9" t="e">
        <f>ROUND(ROUND(#REF!, 2)/1.2, 2)</f>
        <v>#REF!</v>
      </c>
      <c r="Y975" s="9" t="e">
        <f>ROUND(#REF! / 1.2, 2)</f>
        <v>#REF!</v>
      </c>
      <c r="AD975" s="4" t="s">
        <v>1780</v>
      </c>
      <c r="AE975" s="4" t="s">
        <v>1781</v>
      </c>
      <c r="AF975" s="4" t="s">
        <v>270</v>
      </c>
    </row>
    <row r="976" spans="21:35" ht="17.100000000000001" customHeight="1" x14ac:dyDescent="0.3">
      <c r="U976" s="6" t="e">
        <f>SUM(U977)</f>
        <v>#REF!</v>
      </c>
      <c r="Y976" s="9" t="e">
        <f>SUM(Y977)</f>
        <v>#REF!</v>
      </c>
      <c r="Z976" s="9" t="e">
        <f>SUM(Z977)</f>
        <v>#REF!</v>
      </c>
      <c r="AA976" s="9" t="e">
        <f>SUM(AA977)</f>
        <v>#REF!</v>
      </c>
      <c r="AD976" s="4">
        <v>183184709</v>
      </c>
      <c r="AE976" s="4">
        <v>10876695</v>
      </c>
    </row>
    <row r="977" spans="21:35" ht="18" x14ac:dyDescent="0.3">
      <c r="U977" s="14" t="e">
        <f>#REF!+#REF!</f>
        <v>#REF!</v>
      </c>
      <c r="V977" s="9" t="e">
        <f>ROUND(#REF! / 1.2, 2)</f>
        <v>#REF!</v>
      </c>
      <c r="W977" s="9" t="e">
        <f>ROUND(#REF! / 1.2, 2)</f>
        <v>#REF!</v>
      </c>
      <c r="X977" s="9" t="e">
        <f>ROUND(#REF! / 1.2, 2)</f>
        <v>#REF!</v>
      </c>
      <c r="Y977" s="9" t="e">
        <f>ROUND(#REF! / 1.2, 2)</f>
        <v>#REF!</v>
      </c>
      <c r="Z977" s="9" t="e">
        <f>ROUND(#REF! / 1.2, 2)</f>
        <v>#REF!</v>
      </c>
      <c r="AA977" s="9" t="e">
        <f>Y977+Z977</f>
        <v>#REF!</v>
      </c>
      <c r="AD977" s="4">
        <v>183184711</v>
      </c>
      <c r="AE977" s="4">
        <v>10876698</v>
      </c>
      <c r="AG977" s="4" t="s">
        <v>321</v>
      </c>
      <c r="AH977" s="4" t="s">
        <v>1782</v>
      </c>
      <c r="AI977" s="4" t="s">
        <v>1771</v>
      </c>
    </row>
    <row r="978" spans="21:35" ht="15.6" x14ac:dyDescent="0.3">
      <c r="V978" s="9" t="e">
        <f>ROUND(ROUND(#REF!, 2)/1.2, 2)</f>
        <v>#REF!</v>
      </c>
      <c r="Y978" s="9" t="e">
        <f>ROUND(#REF! / 1.2, 2)</f>
        <v>#REF!</v>
      </c>
      <c r="AD978" s="4" t="s">
        <v>1783</v>
      </c>
      <c r="AE978" s="4" t="s">
        <v>1784</v>
      </c>
      <c r="AF978" s="4" t="s">
        <v>325</v>
      </c>
    </row>
    <row r="979" spans="21:35" ht="15.6" x14ac:dyDescent="0.3">
      <c r="V979" s="9" t="e">
        <f>ROUND(ROUND(#REF!, 2)/1.2, 2)</f>
        <v>#REF!</v>
      </c>
      <c r="Y979" s="9" t="e">
        <f>ROUND(#REF! / 1.2, 2)</f>
        <v>#REF!</v>
      </c>
      <c r="AD979" s="4" t="s">
        <v>1785</v>
      </c>
      <c r="AE979" s="4" t="s">
        <v>1786</v>
      </c>
      <c r="AF979" s="4" t="s">
        <v>328</v>
      </c>
    </row>
    <row r="980" spans="21:35" ht="15.6" x14ac:dyDescent="0.3">
      <c r="V980" s="9" t="e">
        <f>ROUND(ROUND(#REF!, 2)/1.2, 2)</f>
        <v>#REF!</v>
      </c>
      <c r="Y980" s="9" t="e">
        <f>ROUND(#REF! / 1.2, 2)</f>
        <v>#REF!</v>
      </c>
      <c r="AD980" s="4" t="s">
        <v>1787</v>
      </c>
      <c r="AE980" s="4" t="s">
        <v>1788</v>
      </c>
      <c r="AF980" s="4" t="s">
        <v>331</v>
      </c>
    </row>
    <row r="981" spans="21:35" ht="17.100000000000001" customHeight="1" x14ac:dyDescent="0.3">
      <c r="U981" s="6" t="e">
        <f>SUM(U982)</f>
        <v>#REF!</v>
      </c>
      <c r="Y981" s="9" t="e">
        <f>SUM(Y982)</f>
        <v>#REF!</v>
      </c>
      <c r="Z981" s="9" t="e">
        <f>SUM(Z982)</f>
        <v>#REF!</v>
      </c>
      <c r="AA981" s="9" t="e">
        <f>SUM(AA982)</f>
        <v>#REF!</v>
      </c>
      <c r="AD981" s="4">
        <v>183184712</v>
      </c>
      <c r="AE981" s="4">
        <v>10876657</v>
      </c>
    </row>
    <row r="982" spans="21:35" ht="18" x14ac:dyDescent="0.3">
      <c r="U982" s="14" t="e">
        <f>#REF!+#REF!</f>
        <v>#REF!</v>
      </c>
      <c r="V982" s="9" t="e">
        <f>ROUND(#REF! / 1.2, 2)</f>
        <v>#REF!</v>
      </c>
      <c r="W982" s="9" t="e">
        <f>ROUND(#REF! / 1.2, 2)</f>
        <v>#REF!</v>
      </c>
      <c r="X982" s="9" t="e">
        <f>ROUND(#REF! / 1.2, 2)</f>
        <v>#REF!</v>
      </c>
      <c r="Y982" s="9" t="e">
        <f>ROUND(#REF! / 1.2, 2)</f>
        <v>#REF!</v>
      </c>
      <c r="Z982" s="9" t="e">
        <f>ROUND(#REF! / 1.2, 2)</f>
        <v>#REF!</v>
      </c>
      <c r="AA982" s="9" t="e">
        <f>Y982+Z982</f>
        <v>#REF!</v>
      </c>
      <c r="AD982" s="4">
        <v>183184714</v>
      </c>
      <c r="AE982" s="4">
        <v>10876678</v>
      </c>
      <c r="AG982" s="4" t="s">
        <v>352</v>
      </c>
      <c r="AH982" s="4" t="s">
        <v>1789</v>
      </c>
      <c r="AI982" s="4" t="s">
        <v>1771</v>
      </c>
    </row>
    <row r="983" spans="21:35" ht="15.6" x14ac:dyDescent="0.3">
      <c r="V983" s="9" t="e">
        <f>ROUND(ROUND(#REF!, 2)/1.2, 2)</f>
        <v>#REF!</v>
      </c>
      <c r="Y983" s="9" t="e">
        <f>ROUND(#REF! / 1.2, 2)</f>
        <v>#REF!</v>
      </c>
      <c r="AD983" s="4" t="s">
        <v>1790</v>
      </c>
      <c r="AE983" s="4" t="s">
        <v>1791</v>
      </c>
      <c r="AF983" s="4" t="s">
        <v>356</v>
      </c>
    </row>
    <row r="984" spans="21:35" ht="15.6" x14ac:dyDescent="0.3">
      <c r="V984" s="9" t="e">
        <f>ROUND(ROUND(#REF!, 2)/1.2, 2)</f>
        <v>#REF!</v>
      </c>
      <c r="Y984" s="9" t="e">
        <f>ROUND(#REF! / 1.2, 2)</f>
        <v>#REF!</v>
      </c>
      <c r="AD984" s="4" t="s">
        <v>1792</v>
      </c>
      <c r="AE984" s="4" t="s">
        <v>1793</v>
      </c>
      <c r="AF984" s="4" t="s">
        <v>1439</v>
      </c>
    </row>
    <row r="985" spans="21:35" ht="15.6" x14ac:dyDescent="0.3">
      <c r="V985" s="9" t="e">
        <f>ROUND(ROUND(#REF!, 2)/1.2, 2)</f>
        <v>#REF!</v>
      </c>
      <c r="Y985" s="9" t="e">
        <f>ROUND(#REF! / 1.2, 2)</f>
        <v>#REF!</v>
      </c>
      <c r="AD985" s="4" t="s">
        <v>1794</v>
      </c>
      <c r="AE985" s="4" t="s">
        <v>1795</v>
      </c>
      <c r="AF985" s="4" t="s">
        <v>507</v>
      </c>
    </row>
    <row r="986" spans="21:35" ht="15.6" x14ac:dyDescent="0.3">
      <c r="V986" s="9" t="e">
        <f>ROUND(ROUND(#REF!, 2)/1.2, 2)</f>
        <v>#REF!</v>
      </c>
      <c r="Y986" s="9" t="e">
        <f>ROUND(#REF! / 1.2, 2)</f>
        <v>#REF!</v>
      </c>
      <c r="AD986" s="4" t="s">
        <v>1796</v>
      </c>
      <c r="AE986" s="4" t="s">
        <v>1797</v>
      </c>
      <c r="AF986" s="4" t="s">
        <v>365</v>
      </c>
    </row>
    <row r="987" spans="21:35" ht="17.100000000000001" customHeight="1" x14ac:dyDescent="0.3">
      <c r="U987" s="6" t="e">
        <f>SUM(U988,U997)</f>
        <v>#REF!</v>
      </c>
      <c r="Y987" s="9" t="e">
        <f>SUM(Y988,Y997)</f>
        <v>#REF!</v>
      </c>
      <c r="Z987" s="9" t="e">
        <f>SUM(Z988,Z997)</f>
        <v>#REF!</v>
      </c>
      <c r="AA987" s="9" t="e">
        <f>SUM(AA988,AA997)</f>
        <v>#REF!</v>
      </c>
      <c r="AD987" s="4">
        <v>183184715</v>
      </c>
      <c r="AE987" s="4">
        <v>10876680</v>
      </c>
    </row>
    <row r="988" spans="21:35" ht="17.100000000000001" customHeight="1" x14ac:dyDescent="0.3">
      <c r="U988" s="6" t="e">
        <f>SUM(U989,U993)</f>
        <v>#REF!</v>
      </c>
      <c r="Y988" s="9" t="e">
        <f>SUM(Y989,Y993)</f>
        <v>#REF!</v>
      </c>
      <c r="Z988" s="9" t="e">
        <f>SUM(Z989,Z993)</f>
        <v>#REF!</v>
      </c>
      <c r="AA988" s="9" t="e">
        <f>SUM(AA989,AA993)</f>
        <v>#REF!</v>
      </c>
      <c r="AD988" s="4">
        <v>183184716</v>
      </c>
      <c r="AE988" s="4">
        <v>10876659</v>
      </c>
    </row>
    <row r="989" spans="21:35" ht="18" x14ac:dyDescent="0.3">
      <c r="U989" s="14" t="e">
        <f>#REF!+#REF!</f>
        <v>#REF!</v>
      </c>
      <c r="V989" s="9" t="e">
        <f>ROUND(#REF! / 1.2, 2)</f>
        <v>#REF!</v>
      </c>
      <c r="W989" s="9" t="e">
        <f>ROUND(#REF! / 1.2, 2)</f>
        <v>#REF!</v>
      </c>
      <c r="X989" s="9" t="e">
        <f>ROUND(#REF! / 1.2, 2)</f>
        <v>#REF!</v>
      </c>
      <c r="Y989" s="9" t="e">
        <f>ROUND(#REF! / 1.2, 2)</f>
        <v>#REF!</v>
      </c>
      <c r="Z989" s="9" t="e">
        <f>ROUND(#REF! / 1.2, 2)</f>
        <v>#REF!</v>
      </c>
      <c r="AA989" s="9" t="e">
        <f>Y989+Z989</f>
        <v>#REF!</v>
      </c>
      <c r="AD989" s="4">
        <v>183184718</v>
      </c>
      <c r="AE989" s="4">
        <v>10876700</v>
      </c>
      <c r="AG989" s="4" t="s">
        <v>417</v>
      </c>
      <c r="AH989" s="4" t="s">
        <v>1798</v>
      </c>
      <c r="AI989" s="4" t="s">
        <v>1771</v>
      </c>
    </row>
    <row r="990" spans="21:35" ht="15.6" x14ac:dyDescent="0.3">
      <c r="V990" s="9" t="e">
        <f>ROUND(ROUND(#REF!, 2)/1.2, 2)</f>
        <v>#REF!</v>
      </c>
      <c r="Y990" s="9" t="e">
        <f>ROUND(#REF! / 1.2, 2)</f>
        <v>#REF!</v>
      </c>
      <c r="AD990" s="4" t="s">
        <v>1799</v>
      </c>
      <c r="AE990" s="4" t="s">
        <v>1800</v>
      </c>
      <c r="AF990" s="4" t="s">
        <v>411</v>
      </c>
    </row>
    <row r="991" spans="21:35" ht="15.6" x14ac:dyDescent="0.3">
      <c r="V991" s="9" t="e">
        <f>ROUND(ROUND(#REF!, 2)/1.2, 2)</f>
        <v>#REF!</v>
      </c>
      <c r="Y991" s="9" t="e">
        <f>ROUND(#REF! / 1.2, 2)</f>
        <v>#REF!</v>
      </c>
      <c r="AD991" s="4" t="s">
        <v>1801</v>
      </c>
      <c r="AE991" s="4" t="s">
        <v>1802</v>
      </c>
      <c r="AF991" s="4" t="s">
        <v>414</v>
      </c>
    </row>
    <row r="992" spans="21:35" ht="15.6" x14ac:dyDescent="0.3">
      <c r="V992" s="9" t="e">
        <f>ROUND(ROUND(#REF!, 2)/1.2, 2)</f>
        <v>#REF!</v>
      </c>
      <c r="Y992" s="9" t="e">
        <f>ROUND(#REF! / 1.2, 2)</f>
        <v>#REF!</v>
      </c>
      <c r="AD992" s="4" t="s">
        <v>1803</v>
      </c>
      <c r="AE992" s="4" t="s">
        <v>1804</v>
      </c>
      <c r="AF992" s="4" t="s">
        <v>365</v>
      </c>
    </row>
    <row r="993" spans="21:35" ht="18" x14ac:dyDescent="0.3">
      <c r="U993" s="14" t="e">
        <f>#REF!+#REF!</f>
        <v>#REF!</v>
      </c>
      <c r="V993" s="9" t="e">
        <f>ROUND(#REF! / 1.2, 2)</f>
        <v>#REF!</v>
      </c>
      <c r="W993" s="9" t="e">
        <f>ROUND(#REF! / 1.2, 2)</f>
        <v>#REF!</v>
      </c>
      <c r="X993" s="9" t="e">
        <f>ROUND(#REF! / 1.2, 2)</f>
        <v>#REF!</v>
      </c>
      <c r="Y993" s="9" t="e">
        <f>ROUND(#REF! / 1.2, 2)</f>
        <v>#REF!</v>
      </c>
      <c r="Z993" s="9" t="e">
        <f>ROUND(#REF! / 1.2, 2)</f>
        <v>#REF!</v>
      </c>
      <c r="AA993" s="9" t="e">
        <f>Y993+Z993</f>
        <v>#REF!</v>
      </c>
      <c r="AD993" s="4">
        <v>183184720</v>
      </c>
      <c r="AE993" s="4">
        <v>10876697</v>
      </c>
      <c r="AG993" s="4" t="s">
        <v>321</v>
      </c>
      <c r="AH993" s="4" t="s">
        <v>1805</v>
      </c>
      <c r="AI993" s="4" t="s">
        <v>1771</v>
      </c>
    </row>
    <row r="994" spans="21:35" ht="15.6" x14ac:dyDescent="0.3">
      <c r="V994" s="9" t="e">
        <f>ROUND(ROUND(#REF!, 2)/1.2, 2)</f>
        <v>#REF!</v>
      </c>
      <c r="Y994" s="9" t="e">
        <f>ROUND(#REF! / 1.2, 2)</f>
        <v>#REF!</v>
      </c>
      <c r="AD994" s="4" t="s">
        <v>1806</v>
      </c>
      <c r="AE994" s="4" t="s">
        <v>1807</v>
      </c>
      <c r="AF994" s="4" t="s">
        <v>325</v>
      </c>
    </row>
    <row r="995" spans="21:35" ht="15.6" x14ac:dyDescent="0.3">
      <c r="V995" s="9" t="e">
        <f>ROUND(ROUND(#REF!, 2)/1.2, 2)</f>
        <v>#REF!</v>
      </c>
      <c r="Y995" s="9" t="e">
        <f>ROUND(#REF! / 1.2, 2)</f>
        <v>#REF!</v>
      </c>
      <c r="AD995" s="4" t="s">
        <v>1808</v>
      </c>
      <c r="AE995" s="4" t="s">
        <v>1809</v>
      </c>
      <c r="AF995" s="4" t="s">
        <v>328</v>
      </c>
    </row>
    <row r="996" spans="21:35" ht="15.6" x14ac:dyDescent="0.3">
      <c r="V996" s="9" t="e">
        <f>ROUND(ROUND(#REF!, 2)/1.2, 2)</f>
        <v>#REF!</v>
      </c>
      <c r="Y996" s="9" t="e">
        <f>ROUND(#REF! / 1.2, 2)</f>
        <v>#REF!</v>
      </c>
      <c r="AD996" s="4" t="s">
        <v>1810</v>
      </c>
      <c r="AE996" s="4" t="s">
        <v>1811</v>
      </c>
      <c r="AF996" s="4" t="s">
        <v>331</v>
      </c>
    </row>
    <row r="997" spans="21:35" ht="17.100000000000001" customHeight="1" x14ac:dyDescent="0.3">
      <c r="U997" s="6" t="e">
        <f>SUM(U998)</f>
        <v>#REF!</v>
      </c>
      <c r="Y997" s="9" t="e">
        <f>SUM(Y998)</f>
        <v>#REF!</v>
      </c>
      <c r="Z997" s="9" t="e">
        <f>SUM(Z998)</f>
        <v>#REF!</v>
      </c>
      <c r="AA997" s="9" t="e">
        <f>SUM(AA998)</f>
        <v>#REF!</v>
      </c>
      <c r="AD997" s="4">
        <v>183184721</v>
      </c>
      <c r="AE997" s="4">
        <v>10876679</v>
      </c>
    </row>
    <row r="998" spans="21:35" ht="18" x14ac:dyDescent="0.3">
      <c r="U998" s="14" t="e">
        <f>#REF!+#REF!</f>
        <v>#REF!</v>
      </c>
      <c r="V998" s="9" t="e">
        <f>ROUND(#REF! / 1.2, 2)</f>
        <v>#REF!</v>
      </c>
      <c r="W998" s="9" t="e">
        <f>ROUND(#REF! / 1.2, 2)</f>
        <v>#REF!</v>
      </c>
      <c r="X998" s="9" t="e">
        <f>ROUND(#REF! / 1.2, 2)</f>
        <v>#REF!</v>
      </c>
      <c r="Y998" s="9" t="e">
        <f>ROUND(#REF! / 1.2, 2)</f>
        <v>#REF!</v>
      </c>
      <c r="Z998" s="9" t="e">
        <f>ROUND(#REF! / 1.2, 2)</f>
        <v>#REF!</v>
      </c>
      <c r="AA998" s="9" t="e">
        <f>Y998+Z998</f>
        <v>#REF!</v>
      </c>
      <c r="AD998" s="4">
        <v>183184723</v>
      </c>
      <c r="AE998" s="4">
        <v>10876671</v>
      </c>
      <c r="AG998" s="4" t="s">
        <v>474</v>
      </c>
      <c r="AH998" s="4" t="s">
        <v>1812</v>
      </c>
      <c r="AI998" s="4" t="s">
        <v>1771</v>
      </c>
    </row>
    <row r="999" spans="21:35" ht="15.6" x14ac:dyDescent="0.3">
      <c r="V999" s="9" t="e">
        <f>ROUND(ROUND(#REF!, 2)/1.2, 2)</f>
        <v>#REF!</v>
      </c>
      <c r="Y999" s="9" t="e">
        <f>ROUND(#REF! / 1.2, 2)</f>
        <v>#REF!</v>
      </c>
      <c r="AD999" s="4" t="s">
        <v>1813</v>
      </c>
      <c r="AE999" s="4" t="s">
        <v>1814</v>
      </c>
      <c r="AF999" s="4" t="s">
        <v>387</v>
      </c>
    </row>
    <row r="1000" spans="21:35" ht="15.6" x14ac:dyDescent="0.3">
      <c r="V1000" s="9" t="e">
        <f>ROUND(ROUND(#REF!, 2)/1.2, 2)</f>
        <v>#REF!</v>
      </c>
      <c r="Y1000" s="9" t="e">
        <f>ROUND(#REF! / 1.2, 2)</f>
        <v>#REF!</v>
      </c>
      <c r="AD1000" s="4" t="s">
        <v>1815</v>
      </c>
      <c r="AE1000" s="4" t="s">
        <v>1816</v>
      </c>
      <c r="AF1000" s="4" t="s">
        <v>480</v>
      </c>
    </row>
    <row r="1001" spans="21:35" ht="15.6" x14ac:dyDescent="0.3">
      <c r="V1001" s="9" t="e">
        <f>ROUND(ROUND(#REF!, 2)/1.2, 2)</f>
        <v>#REF!</v>
      </c>
      <c r="Y1001" s="9" t="e">
        <f>ROUND(#REF! / 1.2, 2)</f>
        <v>#REF!</v>
      </c>
      <c r="AD1001" s="4" t="s">
        <v>1817</v>
      </c>
      <c r="AE1001" s="4" t="s">
        <v>1818</v>
      </c>
      <c r="AF1001" s="4" t="s">
        <v>483</v>
      </c>
    </row>
    <row r="1002" spans="21:35" ht="15.6" x14ac:dyDescent="0.3">
      <c r="V1002" s="9" t="e">
        <f>ROUND(ROUND(#REF!, 2)/1.2, 2)</f>
        <v>#REF!</v>
      </c>
      <c r="Y1002" s="9" t="e">
        <f>ROUND(#REF! / 1.2, 2)</f>
        <v>#REF!</v>
      </c>
      <c r="AD1002" s="4" t="s">
        <v>1819</v>
      </c>
      <c r="AE1002" s="4" t="s">
        <v>1820</v>
      </c>
      <c r="AF1002" s="4" t="s">
        <v>486</v>
      </c>
    </row>
    <row r="1003" spans="21:35" ht="17.100000000000001" customHeight="1" x14ac:dyDescent="0.3">
      <c r="U1003" s="6" t="e">
        <f>SUM(U1004,U1008,U1015)</f>
        <v>#REF!</v>
      </c>
      <c r="Y1003" s="9" t="e">
        <f>SUM(Y1004,Y1008,Y1015)</f>
        <v>#REF!</v>
      </c>
      <c r="Z1003" s="9" t="e">
        <f>SUM(Z1004,Z1008,Z1015)</f>
        <v>#REF!</v>
      </c>
      <c r="AA1003" s="9" t="e">
        <f>SUM(AA1004,AA1008,AA1015)</f>
        <v>#REF!</v>
      </c>
      <c r="AD1003" s="4">
        <v>183184724</v>
      </c>
      <c r="AE1003" s="4">
        <v>10876689</v>
      </c>
    </row>
    <row r="1004" spans="21:35" ht="17.100000000000001" customHeight="1" x14ac:dyDescent="0.3">
      <c r="U1004" s="6" t="e">
        <f>SUM(U1005)</f>
        <v>#REF!</v>
      </c>
      <c r="Y1004" s="9" t="e">
        <f>SUM(Y1005)</f>
        <v>#REF!</v>
      </c>
      <c r="Z1004" s="9" t="e">
        <f>SUM(Z1005)</f>
        <v>#REF!</v>
      </c>
      <c r="AA1004" s="9" t="e">
        <f>SUM(AA1005)</f>
        <v>#REF!</v>
      </c>
      <c r="AD1004" s="4">
        <v>183184725</v>
      </c>
      <c r="AE1004" s="4">
        <v>10876692</v>
      </c>
    </row>
    <row r="1005" spans="21:35" ht="18" x14ac:dyDescent="0.3">
      <c r="U1005" s="14" t="e">
        <f>#REF!+#REF!</f>
        <v>#REF!</v>
      </c>
      <c r="V1005" s="9" t="e">
        <f>ROUND(#REF! / 1.2, 2)</f>
        <v>#REF!</v>
      </c>
      <c r="W1005" s="9" t="e">
        <f>ROUND(#REF! / 1.2, 2)</f>
        <v>#REF!</v>
      </c>
      <c r="X1005" s="9" t="e">
        <f>ROUND(#REF! / 1.2, 2)</f>
        <v>#REF!</v>
      </c>
      <c r="Y1005" s="9" t="e">
        <f>ROUND(#REF! / 1.2, 2)</f>
        <v>#REF!</v>
      </c>
      <c r="Z1005" s="9" t="e">
        <f>ROUND(#REF! / 1.2, 2)</f>
        <v>#REF!</v>
      </c>
      <c r="AA1005" s="9" t="e">
        <f>Y1005+Z1005</f>
        <v>#REF!</v>
      </c>
      <c r="AD1005" s="4">
        <v>183184727</v>
      </c>
      <c r="AE1005" s="4">
        <v>10876694</v>
      </c>
      <c r="AG1005" s="4" t="s">
        <v>602</v>
      </c>
      <c r="AH1005" s="4" t="s">
        <v>1821</v>
      </c>
      <c r="AI1005" s="4" t="s">
        <v>1771</v>
      </c>
    </row>
    <row r="1006" spans="21:35" ht="15.6" x14ac:dyDescent="0.3">
      <c r="V1006" s="9" t="e">
        <f>ROUND(ROUND(#REF!, 2)/1.2, 2)</f>
        <v>#REF!</v>
      </c>
      <c r="Y1006" s="9" t="e">
        <f>ROUND(#REF! / 1.2, 2)</f>
        <v>#REF!</v>
      </c>
      <c r="AD1006" s="4" t="s">
        <v>1822</v>
      </c>
      <c r="AE1006" s="4" t="s">
        <v>1823</v>
      </c>
      <c r="AF1006" s="4" t="s">
        <v>606</v>
      </c>
    </row>
    <row r="1007" spans="21:35" ht="15.6" x14ac:dyDescent="0.3">
      <c r="V1007" s="9" t="e">
        <f>ROUND(ROUND(#REF!, 2)/1.2, 2)</f>
        <v>#REF!</v>
      </c>
      <c r="Y1007" s="9" t="e">
        <f>ROUND(#REF! / 1.2, 2)</f>
        <v>#REF!</v>
      </c>
      <c r="AD1007" s="4" t="s">
        <v>1824</v>
      </c>
      <c r="AE1007" s="4" t="s">
        <v>1825</v>
      </c>
      <c r="AF1007" s="4" t="s">
        <v>365</v>
      </c>
    </row>
    <row r="1008" spans="21:35" ht="17.100000000000001" customHeight="1" x14ac:dyDescent="0.3">
      <c r="U1008" s="6" t="e">
        <f>SUM(U1009,U1012)</f>
        <v>#REF!</v>
      </c>
      <c r="Y1008" s="9" t="e">
        <f>SUM(Y1009,Y1012)</f>
        <v>#REF!</v>
      </c>
      <c r="Z1008" s="9" t="e">
        <f>SUM(Z1009,Z1012)</f>
        <v>#REF!</v>
      </c>
      <c r="AA1008" s="9" t="e">
        <f>SUM(AA1009,AA1012)</f>
        <v>#REF!</v>
      </c>
      <c r="AD1008" s="4">
        <v>183184728</v>
      </c>
      <c r="AE1008" s="4">
        <v>10876670</v>
      </c>
    </row>
    <row r="1009" spans="21:35" ht="18" x14ac:dyDescent="0.3">
      <c r="U1009" s="14" t="e">
        <f>#REF!+#REF!</f>
        <v>#REF!</v>
      </c>
      <c r="V1009" s="9" t="e">
        <f>ROUND(#REF! / 1.2, 2)</f>
        <v>#REF!</v>
      </c>
      <c r="W1009" s="9" t="e">
        <f>ROUND(#REF! / 1.2, 2)</f>
        <v>#REF!</v>
      </c>
      <c r="X1009" s="9" t="e">
        <f>ROUND(#REF! / 1.2, 2)</f>
        <v>#REF!</v>
      </c>
      <c r="Y1009" s="9" t="e">
        <f>ROUND(#REF! / 1.2, 2)</f>
        <v>#REF!</v>
      </c>
      <c r="Z1009" s="9" t="e">
        <f>ROUND(#REF! / 1.2, 2)</f>
        <v>#REF!</v>
      </c>
      <c r="AA1009" s="9" t="e">
        <f>Y1009+Z1009</f>
        <v>#REF!</v>
      </c>
      <c r="AD1009" s="4">
        <v>183184730</v>
      </c>
      <c r="AE1009" s="4">
        <v>10876684</v>
      </c>
      <c r="AG1009" s="4" t="s">
        <v>621</v>
      </c>
      <c r="AH1009" s="4" t="s">
        <v>1826</v>
      </c>
      <c r="AI1009" s="4" t="s">
        <v>1771</v>
      </c>
    </row>
    <row r="1010" spans="21:35" ht="15.6" x14ac:dyDescent="0.3">
      <c r="V1010" s="9" t="e">
        <f>ROUND(ROUND(#REF!, 2)/1.2, 2)</f>
        <v>#REF!</v>
      </c>
      <c r="Y1010" s="9" t="e">
        <f>ROUND(#REF! / 1.2, 2)</f>
        <v>#REF!</v>
      </c>
      <c r="AD1010" s="4" t="s">
        <v>1827</v>
      </c>
      <c r="AE1010" s="4" t="s">
        <v>1828</v>
      </c>
      <c r="AF1010" s="4" t="s">
        <v>556</v>
      </c>
    </row>
    <row r="1011" spans="21:35" ht="15.6" x14ac:dyDescent="0.3">
      <c r="V1011" s="9" t="e">
        <f>ROUND(ROUND(#REF!, 2)/1.2, 2)</f>
        <v>#REF!</v>
      </c>
      <c r="Y1011" s="9" t="e">
        <f>ROUND(#REF! / 1.2, 2)</f>
        <v>#REF!</v>
      </c>
      <c r="AD1011" s="4" t="s">
        <v>1829</v>
      </c>
      <c r="AE1011" s="4" t="s">
        <v>1830</v>
      </c>
      <c r="AF1011" s="4" t="s">
        <v>365</v>
      </c>
    </row>
    <row r="1012" spans="21:35" ht="18" x14ac:dyDescent="0.3">
      <c r="U1012" s="14" t="e">
        <f>#REF!+#REF!</f>
        <v>#REF!</v>
      </c>
      <c r="V1012" s="9" t="e">
        <f>ROUND(#REF! / 1.2, 2)</f>
        <v>#REF!</v>
      </c>
      <c r="W1012" s="9" t="e">
        <f>ROUND(#REF! / 1.2, 2)</f>
        <v>#REF!</v>
      </c>
      <c r="X1012" s="9" t="e">
        <f>ROUND(#REF! / 1.2, 2)</f>
        <v>#REF!</v>
      </c>
      <c r="Y1012" s="9" t="e">
        <f>ROUND(#REF! / 1.2, 2)</f>
        <v>#REF!</v>
      </c>
      <c r="Z1012" s="9" t="e">
        <f>ROUND(#REF! / 1.2, 2)</f>
        <v>#REF!</v>
      </c>
      <c r="AA1012" s="9" t="e">
        <f>Y1012+Z1012</f>
        <v>#REF!</v>
      </c>
      <c r="AD1012" s="4">
        <v>183184732</v>
      </c>
      <c r="AE1012" s="4">
        <v>10876693</v>
      </c>
      <c r="AG1012" s="4" t="s">
        <v>1831</v>
      </c>
      <c r="AH1012" s="4" t="s">
        <v>1832</v>
      </c>
      <c r="AI1012" s="4" t="s">
        <v>1771</v>
      </c>
    </row>
    <row r="1013" spans="21:35" ht="15.6" x14ac:dyDescent="0.3">
      <c r="V1013" s="9" t="e">
        <f>ROUND(ROUND(#REF!, 2)/1.2, 2)</f>
        <v>#REF!</v>
      </c>
      <c r="Y1013" s="9" t="e">
        <f>ROUND(#REF! / 1.2, 2)</f>
        <v>#REF!</v>
      </c>
      <c r="AD1013" s="4" t="s">
        <v>1833</v>
      </c>
      <c r="AE1013" s="4" t="s">
        <v>1834</v>
      </c>
      <c r="AF1013" s="4" t="s">
        <v>1835</v>
      </c>
    </row>
    <row r="1014" spans="21:35" ht="15.6" x14ac:dyDescent="0.3">
      <c r="V1014" s="9" t="e">
        <f>ROUND(ROUND(#REF!, 2)/1.2, 2)</f>
        <v>#REF!</v>
      </c>
      <c r="Y1014" s="9" t="e">
        <f>ROUND(#REF! / 1.2, 2)</f>
        <v>#REF!</v>
      </c>
      <c r="AD1014" s="4" t="s">
        <v>1836</v>
      </c>
      <c r="AE1014" s="4" t="s">
        <v>1837</v>
      </c>
      <c r="AF1014" s="4" t="s">
        <v>1838</v>
      </c>
    </row>
    <row r="1015" spans="21:35" ht="17.100000000000001" customHeight="1" x14ac:dyDescent="0.3">
      <c r="U1015" s="6" t="e">
        <f>SUM(U1016)</f>
        <v>#REF!</v>
      </c>
      <c r="Y1015" s="9" t="e">
        <f>SUM(Y1016)</f>
        <v>#REF!</v>
      </c>
      <c r="Z1015" s="9" t="e">
        <f>SUM(Z1016)</f>
        <v>#REF!</v>
      </c>
      <c r="AA1015" s="9" t="e">
        <f>SUM(AA1016)</f>
        <v>#REF!</v>
      </c>
      <c r="AD1015" s="4">
        <v>183184733</v>
      </c>
      <c r="AE1015" s="4">
        <v>10876675</v>
      </c>
    </row>
    <row r="1016" spans="21:35" ht="18" x14ac:dyDescent="0.3">
      <c r="U1016" s="14" t="e">
        <f>#REF!+#REF!</f>
        <v>#REF!</v>
      </c>
      <c r="V1016" s="9" t="e">
        <f>ROUND(#REF! / 1.2, 2)</f>
        <v>#REF!</v>
      </c>
      <c r="W1016" s="9" t="e">
        <f>ROUND(#REF! / 1.2, 2)</f>
        <v>#REF!</v>
      </c>
      <c r="X1016" s="9" t="e">
        <f>ROUND(#REF! / 1.2, 2)</f>
        <v>#REF!</v>
      </c>
      <c r="Y1016" s="9" t="e">
        <f>ROUND(#REF! / 1.2, 2)</f>
        <v>#REF!</v>
      </c>
      <c r="Z1016" s="9" t="e">
        <f>ROUND(#REF! / 1.2, 2)</f>
        <v>#REF!</v>
      </c>
      <c r="AA1016" s="9" t="e">
        <f>Y1016+Z1016</f>
        <v>#REF!</v>
      </c>
      <c r="AD1016" s="4">
        <v>183184735</v>
      </c>
      <c r="AE1016" s="4">
        <v>10876667</v>
      </c>
      <c r="AG1016" s="4" t="s">
        <v>654</v>
      </c>
      <c r="AH1016" s="4" t="s">
        <v>1839</v>
      </c>
      <c r="AI1016" s="4" t="s">
        <v>1771</v>
      </c>
    </row>
    <row r="1017" spans="21:35" ht="15.6" x14ac:dyDescent="0.3">
      <c r="V1017" s="9" t="e">
        <f>ROUND(ROUND(#REF!, 2)/1.2, 2)</f>
        <v>#REF!</v>
      </c>
      <c r="Y1017" s="9" t="e">
        <f>ROUND(#REF! / 1.2, 2)</f>
        <v>#REF!</v>
      </c>
      <c r="AD1017" s="4" t="s">
        <v>1840</v>
      </c>
      <c r="AE1017" s="4" t="s">
        <v>1841</v>
      </c>
      <c r="AF1017" s="4" t="s">
        <v>658</v>
      </c>
    </row>
    <row r="1018" spans="21:35" ht="15.6" x14ac:dyDescent="0.3">
      <c r="V1018" s="9" t="e">
        <f>ROUND(ROUND(#REF!, 2)/1.2, 2)</f>
        <v>#REF!</v>
      </c>
      <c r="Y1018" s="9" t="e">
        <f>ROUND(#REF! / 1.2, 2)</f>
        <v>#REF!</v>
      </c>
      <c r="AD1018" s="4" t="s">
        <v>1842</v>
      </c>
      <c r="AE1018" s="4" t="s">
        <v>1843</v>
      </c>
      <c r="AF1018" s="4" t="s">
        <v>661</v>
      </c>
    </row>
    <row r="1019" spans="21:35" ht="15.6" x14ac:dyDescent="0.3">
      <c r="V1019" s="9" t="e">
        <f>ROUND(ROUND(#REF!, 2)/1.2, 2)</f>
        <v>#REF!</v>
      </c>
      <c r="Y1019" s="9" t="e">
        <f>ROUND(#REF! / 1.2, 2)</f>
        <v>#REF!</v>
      </c>
      <c r="AD1019" s="4" t="s">
        <v>1844</v>
      </c>
      <c r="AE1019" s="4" t="s">
        <v>1845</v>
      </c>
      <c r="AF1019" s="4" t="s">
        <v>664</v>
      </c>
    </row>
    <row r="1020" spans="21:35" ht="15.6" x14ac:dyDescent="0.3">
      <c r="V1020" s="9" t="e">
        <f>ROUND(ROUND(#REF!, 2)/1.2, 2)</f>
        <v>#REF!</v>
      </c>
      <c r="Y1020" s="9" t="e">
        <f>ROUND(#REF! / 1.2, 2)</f>
        <v>#REF!</v>
      </c>
      <c r="AD1020" s="4" t="s">
        <v>1846</v>
      </c>
      <c r="AE1020" s="4" t="s">
        <v>1847</v>
      </c>
      <c r="AF1020" s="4" t="s">
        <v>667</v>
      </c>
    </row>
    <row r="1021" spans="21:35" ht="15.6" x14ac:dyDescent="0.3">
      <c r="V1021" s="9" t="e">
        <f>ROUND(ROUND(#REF!, 2)/1.2, 2)</f>
        <v>#REF!</v>
      </c>
      <c r="Y1021" s="9" t="e">
        <f>ROUND(#REF! / 1.2, 2)</f>
        <v>#REF!</v>
      </c>
      <c r="AD1021" s="4" t="s">
        <v>1848</v>
      </c>
      <c r="AE1021" s="4" t="s">
        <v>1849</v>
      </c>
      <c r="AF1021" s="4" t="s">
        <v>670</v>
      </c>
    </row>
    <row r="1022" spans="21:35" ht="15.6" x14ac:dyDescent="0.3">
      <c r="V1022" s="9" t="e">
        <f>ROUND(ROUND(#REF!, 2)/1.2, 2)</f>
        <v>#REF!</v>
      </c>
      <c r="Y1022" s="9" t="e">
        <f>ROUND(#REF! / 1.2, 2)</f>
        <v>#REF!</v>
      </c>
      <c r="AD1022" s="4" t="s">
        <v>1850</v>
      </c>
      <c r="AE1022" s="4" t="s">
        <v>1851</v>
      </c>
      <c r="AF1022" s="4" t="s">
        <v>673</v>
      </c>
    </row>
    <row r="1023" spans="21:35" ht="15.6" x14ac:dyDescent="0.3">
      <c r="V1023" s="9" t="e">
        <f>ROUND(ROUND(#REF!, 2)/1.2, 2)</f>
        <v>#REF!</v>
      </c>
      <c r="Y1023" s="9" t="e">
        <f>ROUND(#REF! / 1.2, 2)</f>
        <v>#REF!</v>
      </c>
      <c r="AD1023" s="4" t="s">
        <v>1852</v>
      </c>
      <c r="AE1023" s="4" t="s">
        <v>1853</v>
      </c>
      <c r="AF1023" s="4" t="s">
        <v>682</v>
      </c>
    </row>
    <row r="1024" spans="21:35" ht="15.6" x14ac:dyDescent="0.3">
      <c r="V1024" s="9" t="e">
        <f>ROUND(ROUND(#REF!, 2)/1.2, 2)</f>
        <v>#REF!</v>
      </c>
      <c r="Y1024" s="9" t="e">
        <f>ROUND(#REF! / 1.2, 2)</f>
        <v>#REF!</v>
      </c>
      <c r="AD1024" s="4" t="s">
        <v>1854</v>
      </c>
      <c r="AE1024" s="4" t="s">
        <v>1855</v>
      </c>
      <c r="AF1024" s="4" t="s">
        <v>685</v>
      </c>
    </row>
    <row r="1025" spans="21:35" ht="15.6" x14ac:dyDescent="0.3">
      <c r="V1025" s="9" t="e">
        <f>ROUND(ROUND(#REF!, 2)/1.2, 2)</f>
        <v>#REF!</v>
      </c>
      <c r="Y1025" s="9" t="e">
        <f>ROUND(#REF! / 1.2, 2)</f>
        <v>#REF!</v>
      </c>
      <c r="AD1025" s="4" t="s">
        <v>1856</v>
      </c>
      <c r="AE1025" s="4" t="s">
        <v>1857</v>
      </c>
      <c r="AF1025" s="4" t="s">
        <v>688</v>
      </c>
    </row>
    <row r="1026" spans="21:35" ht="15.6" x14ac:dyDescent="0.3">
      <c r="V1026" s="9" t="e">
        <f>ROUND(ROUND(#REF!, 2)/1.2, 2)</f>
        <v>#REF!</v>
      </c>
      <c r="Y1026" s="9" t="e">
        <f>ROUND(#REF! / 1.2, 2)</f>
        <v>#REF!</v>
      </c>
      <c r="AD1026" s="4" t="s">
        <v>1858</v>
      </c>
      <c r="AE1026" s="4" t="s">
        <v>1859</v>
      </c>
      <c r="AF1026" s="4" t="s">
        <v>365</v>
      </c>
    </row>
    <row r="1027" spans="21:35" ht="15.6" x14ac:dyDescent="0.3">
      <c r="V1027" s="9" t="e">
        <f>ROUND(ROUND(#REF!, 2)/1.2, 2)</f>
        <v>#REF!</v>
      </c>
      <c r="Y1027" s="9" t="e">
        <f>ROUND(#REF! / 1.2, 2)</f>
        <v>#REF!</v>
      </c>
      <c r="AD1027" s="4" t="s">
        <v>1860</v>
      </c>
      <c r="AE1027" s="4" t="s">
        <v>1861</v>
      </c>
      <c r="AF1027" s="4" t="s">
        <v>693</v>
      </c>
    </row>
    <row r="1028" spans="21:35" ht="17.100000000000001" customHeight="1" x14ac:dyDescent="0.3">
      <c r="U1028" s="6" t="e">
        <f>SUM(U1029,U1033)</f>
        <v>#REF!</v>
      </c>
      <c r="Y1028" s="9" t="e">
        <f>SUM(Y1029,Y1033)</f>
        <v>#REF!</v>
      </c>
      <c r="Z1028" s="9" t="e">
        <f>SUM(Z1029,Z1033)</f>
        <v>#REF!</v>
      </c>
      <c r="AA1028" s="9" t="e">
        <f>SUM(AA1029,AA1033)</f>
        <v>#REF!</v>
      </c>
      <c r="AD1028" s="4">
        <v>183184736</v>
      </c>
      <c r="AE1028" s="4">
        <v>11000103</v>
      </c>
    </row>
    <row r="1029" spans="21:35" ht="18" x14ac:dyDescent="0.3">
      <c r="U1029" s="14" t="e">
        <f>#REF!+#REF!</f>
        <v>#REF!</v>
      </c>
      <c r="V1029" s="9" t="e">
        <f>ROUND(#REF! / 1.2, 2)</f>
        <v>#REF!</v>
      </c>
      <c r="W1029" s="9" t="e">
        <f>ROUND(#REF! / 1.2, 2)</f>
        <v>#REF!</v>
      </c>
      <c r="X1029" s="9" t="e">
        <f>ROUND(#REF! / 1.2, 2)</f>
        <v>#REF!</v>
      </c>
      <c r="Y1029" s="9" t="e">
        <f>ROUND(#REF! / 1.2, 2)</f>
        <v>#REF!</v>
      </c>
      <c r="Z1029" s="9" t="e">
        <f>ROUND(#REF! / 1.2, 2)</f>
        <v>#REF!</v>
      </c>
      <c r="AA1029" s="9" t="e">
        <f>Y1029+Z1029</f>
        <v>#REF!</v>
      </c>
      <c r="AD1029" s="4">
        <v>183184738</v>
      </c>
      <c r="AE1029" s="4">
        <v>11000102</v>
      </c>
      <c r="AG1029" s="4" t="s">
        <v>1862</v>
      </c>
      <c r="AH1029" s="4" t="s">
        <v>1863</v>
      </c>
      <c r="AI1029" s="4" t="s">
        <v>1771</v>
      </c>
    </row>
    <row r="1030" spans="21:35" ht="15.6" x14ac:dyDescent="0.3">
      <c r="V1030" s="9" t="e">
        <f>ROUND(ROUND(#REF!, 2)/1.2, 2)</f>
        <v>#REF!</v>
      </c>
      <c r="Y1030" s="9" t="e">
        <f>ROUND(#REF! / 1.2, 2)</f>
        <v>#REF!</v>
      </c>
      <c r="AD1030" s="4" t="s">
        <v>1864</v>
      </c>
      <c r="AE1030" s="4" t="s">
        <v>1865</v>
      </c>
      <c r="AF1030" s="4" t="s">
        <v>1866</v>
      </c>
    </row>
    <row r="1031" spans="21:35" ht="15.6" x14ac:dyDescent="0.3">
      <c r="V1031" s="9" t="e">
        <f>ROUND(ROUND(#REF!, 2)/1.2, 2)</f>
        <v>#REF!</v>
      </c>
      <c r="Y1031" s="9" t="e">
        <f>ROUND(#REF! / 1.2, 2)</f>
        <v>#REF!</v>
      </c>
      <c r="AD1031" s="4" t="s">
        <v>1867</v>
      </c>
      <c r="AE1031" s="4" t="s">
        <v>1868</v>
      </c>
      <c r="AF1031" s="4" t="s">
        <v>1869</v>
      </c>
    </row>
    <row r="1032" spans="21:35" ht="15.6" x14ac:dyDescent="0.3">
      <c r="V1032" s="9" t="e">
        <f>ROUND(ROUND(#REF!, 2)/1.2, 2)</f>
        <v>#REF!</v>
      </c>
      <c r="Y1032" s="9" t="e">
        <f>ROUND(#REF! / 1.2, 2)</f>
        <v>#REF!</v>
      </c>
      <c r="AD1032" s="4" t="s">
        <v>1870</v>
      </c>
      <c r="AE1032" s="4" t="s">
        <v>1871</v>
      </c>
      <c r="AF1032" s="4" t="s">
        <v>1872</v>
      </c>
    </row>
    <row r="1033" spans="21:35" ht="18" x14ac:dyDescent="0.3">
      <c r="U1033" s="14" t="e">
        <f>#REF!+#REF!</f>
        <v>#REF!</v>
      </c>
      <c r="V1033" s="9" t="e">
        <f>ROUND(#REF! / 1.2, 2)</f>
        <v>#REF!</v>
      </c>
      <c r="W1033" s="9" t="e">
        <f>ROUND(#REF! / 1.2, 2)</f>
        <v>#REF!</v>
      </c>
      <c r="X1033" s="9" t="e">
        <f>ROUND(#REF! / 1.2, 2)</f>
        <v>#REF!</v>
      </c>
      <c r="Y1033" s="9" t="e">
        <f>ROUND(#REF! / 1.2, 2)</f>
        <v>#REF!</v>
      </c>
      <c r="Z1033" s="9" t="e">
        <f>ROUND(#REF! / 1.2, 2)</f>
        <v>#REF!</v>
      </c>
      <c r="AA1033" s="9" t="e">
        <f>Y1033+Z1033</f>
        <v>#REF!</v>
      </c>
      <c r="AD1033" s="4">
        <v>183184740</v>
      </c>
      <c r="AE1033" s="4">
        <v>11000123</v>
      </c>
      <c r="AG1033" s="4" t="s">
        <v>1873</v>
      </c>
      <c r="AH1033" s="4" t="s">
        <v>1874</v>
      </c>
      <c r="AI1033" s="4" t="s">
        <v>1771</v>
      </c>
    </row>
    <row r="1034" spans="21:35" ht="15.6" x14ac:dyDescent="0.3">
      <c r="V1034" s="9" t="e">
        <f>ROUND(ROUND(#REF!, 2)/1.2, 2)</f>
        <v>#REF!</v>
      </c>
      <c r="Y1034" s="9" t="e">
        <f>ROUND(#REF! / 1.2, 2)</f>
        <v>#REF!</v>
      </c>
      <c r="AD1034" s="4" t="s">
        <v>1875</v>
      </c>
      <c r="AE1034" s="4" t="s">
        <v>1876</v>
      </c>
      <c r="AF1034" s="4" t="s">
        <v>1877</v>
      </c>
    </row>
    <row r="1035" spans="21:35" ht="15.6" x14ac:dyDescent="0.3">
      <c r="V1035" s="9" t="e">
        <f>ROUND(ROUND(#REF!, 2)/1.2, 2)</f>
        <v>#REF!</v>
      </c>
      <c r="Y1035" s="9" t="e">
        <f>ROUND(#REF! / 1.2, 2)</f>
        <v>#REF!</v>
      </c>
      <c r="AD1035" s="4" t="s">
        <v>1878</v>
      </c>
      <c r="AE1035" s="4" t="s">
        <v>1879</v>
      </c>
      <c r="AF1035" s="4" t="s">
        <v>1880</v>
      </c>
    </row>
    <row r="1036" spans="21:35" ht="24" customHeight="1" x14ac:dyDescent="0.3">
      <c r="U1036" s="27" t="e">
        <f>S32+T32</f>
        <v>#REF!</v>
      </c>
      <c r="Y1036" s="9" t="e">
        <f>SUM(Y8)</f>
        <v>#REF!</v>
      </c>
      <c r="Z1036" s="9" t="e">
        <f>SUM(Z8)</f>
        <v>#REF!</v>
      </c>
      <c r="AA1036" s="9" t="e">
        <f>Y1036+Z1036</f>
        <v>#REF!</v>
      </c>
    </row>
    <row r="1037" spans="21:35" ht="22.8" x14ac:dyDescent="0.3">
      <c r="U1037" s="36"/>
    </row>
    <row r="1038" spans="21:35" ht="15.6" x14ac:dyDescent="0.3">
      <c r="U1038" s="33"/>
    </row>
    <row r="1039" spans="21:35" ht="15.6" x14ac:dyDescent="0.3">
      <c r="U1039" s="33"/>
    </row>
    <row r="1040" spans="21:35" ht="15.6" x14ac:dyDescent="0.3">
      <c r="U1040" s="33"/>
    </row>
    <row r="1041" spans="21:21" ht="15.6" x14ac:dyDescent="0.3">
      <c r="U1041" s="33"/>
    </row>
    <row r="1042" spans="21:21" ht="15.6" x14ac:dyDescent="0.3">
      <c r="U1042" s="33"/>
    </row>
    <row r="1043" spans="21:21" ht="15.6" x14ac:dyDescent="0.3">
      <c r="U1043" s="33"/>
    </row>
    <row r="1044" spans="21:21" ht="15.6" x14ac:dyDescent="0.3">
      <c r="U1044" s="33"/>
    </row>
    <row r="1045" spans="21:21" ht="15.6" x14ac:dyDescent="0.3">
      <c r="U1045" s="33"/>
    </row>
    <row r="1046" spans="21:21" ht="15.6" x14ac:dyDescent="0.3">
      <c r="U1046" s="33"/>
    </row>
    <row r="1047" spans="21:21" ht="15.6" x14ac:dyDescent="0.3">
      <c r="U1047" s="33"/>
    </row>
    <row r="1048" spans="21:21" ht="15.6" x14ac:dyDescent="0.3">
      <c r="U1048" s="33"/>
    </row>
    <row r="1049" spans="21:21" ht="15.6" x14ac:dyDescent="0.3">
      <c r="U1049" s="33"/>
    </row>
    <row r="1050" spans="21:21" ht="15.6" x14ac:dyDescent="0.3">
      <c r="U1050" s="33"/>
    </row>
    <row r="1051" spans="21:21" ht="48" customHeight="1" x14ac:dyDescent="0.3">
      <c r="U1051" s="33"/>
    </row>
    <row r="1052" spans="21:21" ht="15.6" x14ac:dyDescent="0.3">
      <c r="U1052" s="33"/>
    </row>
    <row r="1053" spans="21:21" ht="15.6" x14ac:dyDescent="0.3">
      <c r="U1053" s="33"/>
    </row>
    <row r="1054" spans="21:21" ht="15.6" x14ac:dyDescent="0.3">
      <c r="U1054" s="33"/>
    </row>
    <row r="1055" spans="21:21" ht="15.6" x14ac:dyDescent="0.3">
      <c r="U1055" s="33"/>
    </row>
  </sheetData>
  <autoFilter ref="A7:AI1055" xr:uid="{5EDE2D21-3541-408F-BCE4-54079331AA4D}"/>
  <mergeCells count="30">
    <mergeCell ref="A2:U2"/>
    <mergeCell ref="A3:U3"/>
    <mergeCell ref="A4:U4"/>
    <mergeCell ref="A5:A7"/>
    <mergeCell ref="B5:B7"/>
    <mergeCell ref="C5:C7"/>
    <mergeCell ref="D5:D7"/>
    <mergeCell ref="E5:E7"/>
    <mergeCell ref="F5:F7"/>
    <mergeCell ref="G5:G7"/>
    <mergeCell ref="S6:T6"/>
    <mergeCell ref="U6:U7"/>
    <mergeCell ref="J5:O5"/>
    <mergeCell ref="P5:R5"/>
    <mergeCell ref="S5:U5"/>
    <mergeCell ref="J6:K6"/>
    <mergeCell ref="C12:I12"/>
    <mergeCell ref="C13:I13"/>
    <mergeCell ref="C14:I14"/>
    <mergeCell ref="R6:R7"/>
    <mergeCell ref="L6:L7"/>
    <mergeCell ref="M6:N6"/>
    <mergeCell ref="O6:O7"/>
    <mergeCell ref="P6:Q6"/>
    <mergeCell ref="C11:I11"/>
    <mergeCell ref="A8:I8"/>
    <mergeCell ref="C9:I9"/>
    <mergeCell ref="C10:I10"/>
    <mergeCell ref="H5:H7"/>
    <mergeCell ref="I5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ТКП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Oleg Polikarpov</cp:lastModifiedBy>
  <dcterms:created xsi:type="dcterms:W3CDTF">2024-12-10T14:04:10Z</dcterms:created>
  <dcterms:modified xsi:type="dcterms:W3CDTF">2025-09-25T07:40:17Z</dcterms:modified>
  <cp:category/>
</cp:coreProperties>
</file>