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Окна ПВХ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2" i="1" l="1"/>
  <c r="M53" i="1"/>
  <c r="M54" i="1"/>
  <c r="M55" i="1"/>
  <c r="M56" i="1"/>
  <c r="M57" i="1"/>
  <c r="M58" i="1"/>
  <c r="M59" i="1"/>
  <c r="M60" i="1"/>
  <c r="M51" i="1"/>
  <c r="D60" i="1"/>
  <c r="L60" i="1" s="1"/>
  <c r="D59" i="1"/>
  <c r="J59" i="1" s="1"/>
  <c r="D58" i="1"/>
  <c r="J58" i="1" s="1"/>
  <c r="D57" i="1"/>
  <c r="H57" i="1" s="1"/>
  <c r="D56" i="1"/>
  <c r="J56" i="1" s="1"/>
  <c r="D55" i="1"/>
  <c r="L55" i="1" s="1"/>
  <c r="D54" i="1"/>
  <c r="F54" i="1" s="1"/>
  <c r="D53" i="1"/>
  <c r="L53" i="1" s="1"/>
  <c r="D52" i="1"/>
  <c r="L52" i="1" s="1"/>
  <c r="D51" i="1"/>
  <c r="L51" i="1" s="1"/>
  <c r="O30" i="1"/>
  <c r="O18" i="1"/>
  <c r="O19" i="1"/>
  <c r="O20" i="1"/>
  <c r="O21" i="1"/>
  <c r="O22" i="1"/>
  <c r="O23" i="1"/>
  <c r="O24" i="1"/>
  <c r="O25" i="1"/>
  <c r="O26" i="1"/>
  <c r="O27" i="1"/>
  <c r="O28" i="1"/>
  <c r="O29" i="1"/>
  <c r="O17" i="1"/>
  <c r="D30" i="1"/>
  <c r="N30" i="1" s="1"/>
  <c r="D29" i="1"/>
  <c r="N29" i="1" s="1"/>
  <c r="D28" i="1"/>
  <c r="L28" i="1" s="1"/>
  <c r="D27" i="1"/>
  <c r="N27" i="1" s="1"/>
  <c r="D26" i="1"/>
  <c r="N26" i="1" s="1"/>
  <c r="D25" i="1"/>
  <c r="N25" i="1" s="1"/>
  <c r="D24" i="1"/>
  <c r="N24" i="1" s="1"/>
  <c r="D23" i="1"/>
  <c r="J23" i="1" s="1"/>
  <c r="D22" i="1"/>
  <c r="J22" i="1" s="1"/>
  <c r="D21" i="1"/>
  <c r="L21" i="1" s="1"/>
  <c r="D20" i="1"/>
  <c r="L20" i="1" s="1"/>
  <c r="D19" i="1"/>
  <c r="N19" i="1" s="1"/>
  <c r="D18" i="1"/>
  <c r="N18" i="1" s="1"/>
  <c r="D17" i="1"/>
  <c r="J17" i="1" s="1"/>
  <c r="L25" i="1" l="1"/>
  <c r="J27" i="1"/>
  <c r="L27" i="1"/>
  <c r="H28" i="1"/>
  <c r="L30" i="1"/>
  <c r="L22" i="1"/>
  <c r="J57" i="1"/>
  <c r="N28" i="1"/>
  <c r="L59" i="1"/>
  <c r="L57" i="1"/>
  <c r="L19" i="1"/>
  <c r="H23" i="1"/>
  <c r="N17" i="1"/>
  <c r="H21" i="1"/>
  <c r="H20" i="1"/>
  <c r="N23" i="1"/>
  <c r="H17" i="1"/>
  <c r="J29" i="1"/>
  <c r="N21" i="1"/>
  <c r="F56" i="1"/>
  <c r="H29" i="1"/>
  <c r="N20" i="1"/>
  <c r="J21" i="1"/>
  <c r="H59" i="1"/>
  <c r="F53" i="1"/>
  <c r="J19" i="1"/>
  <c r="H56" i="1"/>
  <c r="L56" i="1"/>
  <c r="J55" i="1"/>
  <c r="F55" i="1"/>
  <c r="H54" i="1"/>
  <c r="J54" i="1"/>
  <c r="L54" i="1"/>
  <c r="H53" i="1"/>
  <c r="H30" i="1"/>
  <c r="H22" i="1"/>
  <c r="J28" i="1"/>
  <c r="J20" i="1"/>
  <c r="L26" i="1"/>
  <c r="L18" i="1"/>
  <c r="N22" i="1"/>
  <c r="H55" i="1"/>
  <c r="L58" i="1"/>
  <c r="J26" i="1"/>
  <c r="H27" i="1"/>
  <c r="H19" i="1"/>
  <c r="J25" i="1"/>
  <c r="L17" i="1"/>
  <c r="L23" i="1"/>
  <c r="F59" i="1"/>
  <c r="H60" i="1"/>
  <c r="H52" i="1"/>
  <c r="J53" i="1"/>
  <c r="J18" i="1"/>
  <c r="F52" i="1"/>
  <c r="H26" i="1"/>
  <c r="H18" i="1"/>
  <c r="J24" i="1"/>
  <c r="F58" i="1"/>
  <c r="J60" i="1"/>
  <c r="J52" i="1"/>
  <c r="L24" i="1"/>
  <c r="H25" i="1"/>
  <c r="L29" i="1"/>
  <c r="F57" i="1"/>
  <c r="H58" i="1"/>
  <c r="F60" i="1"/>
  <c r="F30" i="1"/>
  <c r="P30" i="1" s="1"/>
  <c r="H24" i="1"/>
  <c r="J30" i="1"/>
  <c r="M61" i="1"/>
  <c r="F51" i="1"/>
  <c r="H51" i="1"/>
  <c r="J51" i="1"/>
  <c r="O31" i="1"/>
  <c r="P21" i="1" l="1"/>
  <c r="P27" i="1"/>
  <c r="N59" i="1"/>
  <c r="N57" i="1"/>
  <c r="N52" i="1"/>
  <c r="P22" i="1"/>
  <c r="N60" i="1"/>
  <c r="P28" i="1"/>
  <c r="P23" i="1"/>
  <c r="P17" i="1"/>
  <c r="P20" i="1"/>
  <c r="N58" i="1"/>
  <c r="N54" i="1"/>
  <c r="P19" i="1"/>
  <c r="N55" i="1"/>
  <c r="P29" i="1"/>
  <c r="P25" i="1"/>
  <c r="N56" i="1"/>
  <c r="N53" i="1"/>
  <c r="P18" i="1"/>
  <c r="P26" i="1"/>
  <c r="P24" i="1"/>
  <c r="N51" i="1"/>
  <c r="P31" i="1" l="1"/>
  <c r="N61" i="1"/>
</calcChain>
</file>

<file path=xl/sharedStrings.xml><?xml version="1.0" encoding="utf-8"?>
<sst xmlns="http://schemas.openxmlformats.org/spreadsheetml/2006/main" count="82" uniqueCount="59">
  <si>
    <t>поз.</t>
  </si>
  <si>
    <t>высота</t>
  </si>
  <si>
    <t>ширина</t>
  </si>
  <si>
    <t>площадь</t>
  </si>
  <si>
    <t>Автостоянка</t>
  </si>
  <si>
    <t>с1</t>
  </si>
  <si>
    <t>с2</t>
  </si>
  <si>
    <t>с3</t>
  </si>
  <si>
    <t>с4</t>
  </si>
  <si>
    <t>Итого</t>
  </si>
  <si>
    <t>всего</t>
  </si>
  <si>
    <t xml:space="preserve">площадь </t>
  </si>
  <si>
    <t>всего 1 б/с</t>
  </si>
  <si>
    <t>площадь 1б/с</t>
  </si>
  <si>
    <t>всего 2 б/с</t>
  </si>
  <si>
    <t>площадь 2б/с</t>
  </si>
  <si>
    <t>всего 3 б/с</t>
  </si>
  <si>
    <t>площадь 3б/с</t>
  </si>
  <si>
    <t>всего 4 б/с</t>
  </si>
  <si>
    <t>площадь 4б/с</t>
  </si>
  <si>
    <t>всего 1-4 б/с</t>
  </si>
  <si>
    <t>площадь 1-4 б/с , м2</t>
  </si>
  <si>
    <t>всего 1-2 б/с</t>
  </si>
  <si>
    <t>площадь 1-2б/с , м2</t>
  </si>
  <si>
    <t>2a</t>
  </si>
  <si>
    <t>Б1-Л</t>
  </si>
  <si>
    <t>Б2-Л</t>
  </si>
  <si>
    <t>Б2-П</t>
  </si>
  <si>
    <t>Б3-Л</t>
  </si>
  <si>
    <t>Б3-П</t>
  </si>
  <si>
    <t>Б4-П</t>
  </si>
  <si>
    <t>Б5-Л</t>
  </si>
  <si>
    <t>Б6-Л</t>
  </si>
  <si>
    <t>Б7-П</t>
  </si>
  <si>
    <t>Б8-П</t>
  </si>
  <si>
    <t>EI30</t>
  </si>
  <si>
    <t>Спецификация оконных проемов - окна ПВХ с ограждением. (АР6, лист 09)</t>
  </si>
  <si>
    <t>ПРИМЕЧАНИЯ :</t>
  </si>
  <si>
    <t>Размеры проемов проверяются на месте поставщиком изделий;</t>
  </si>
  <si>
    <t xml:space="preserve">Окна - теплый ПВХ профиль </t>
  </si>
  <si>
    <t xml:space="preserve">Цвет - Покраска или ламинация снаружи в RAL 7016 / внутренняя часть RAL 9003 (белый); </t>
  </si>
  <si>
    <t>Цвет и тип фурнитуры согласуется отдельно, на основании предложения поставщика</t>
  </si>
  <si>
    <t xml:space="preserve">Место установки, тип и количество подоконных приточных клапанов (КИВ) - см. раздел АР2 </t>
  </si>
  <si>
    <t>Монтажный шов по ГОСТ 30971-2002 с применением паро- и гидроизоляционных материалов</t>
  </si>
  <si>
    <t>Тип, местоположение фурнитуры и образец покраски согласовать с Автором проекта и Заказчиком;</t>
  </si>
  <si>
    <t xml:space="preserve">Приведенное сопротивление теплопередаче R&gt;0,732 м2·°С/Вт. </t>
  </si>
  <si>
    <t>На открывающихся створках оконных блоков, использовать детский замок безопасности - флажковый (белый);.</t>
  </si>
  <si>
    <t>Заполнение окон: двухкамерный стеклопакет с мягким селективным покрытием (типа 4М1-14-4М1-14-И4, или аналог - наружное стекло натурального оттенка), ГОСТ 30674-99.</t>
  </si>
  <si>
    <t>Наружное ограждение из алюм. профилей - цвет RAL 7016. Предоставить сертификат или расчет на наружное ограждение согласно п. 5.3.2.5, ГОСТ Р 56926-2016</t>
  </si>
  <si>
    <t>Cпособ открывания створок согласовать с Заказчиком;</t>
  </si>
  <si>
    <t>Наружный отлив - металлический лист RAL7016;</t>
  </si>
  <si>
    <t>Место установки, тип и количество подоконных приточных клапанов (КИВ) - см. раздел АР2</t>
  </si>
  <si>
    <t>Глухое заполнение: сэндвич-панель 40мм.</t>
  </si>
  <si>
    <t xml:space="preserve">На открывающихся створках оконных блоков, использовать детский замок безопасности -флажковый (белый); </t>
  </si>
  <si>
    <t>Монтажный шов по ГОСТ 30971-2002 с применением паро- и гидроизоляционных материалов.</t>
  </si>
  <si>
    <t>Узел крепления наружнего ограждения см. в разделе АР6 на листе 9</t>
  </si>
  <si>
    <t>Спецификация витражей - балконы, профиль ПВХ с ограждением (АР6, лист 13)</t>
  </si>
  <si>
    <t xml:space="preserve">Остекление лоджий предусмотрено из теплого ПВХ профиля с двухкамерным стеклопакетом с мягким селективным покрытием и ГОСТ 30674-99, (формула стеклопакета 4М1-14-4М1-14-И4, или аналог). </t>
  </si>
  <si>
    <t>Приведенное сопротивление теплопередаче R&gt;0,732 м2·° С/Вт.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</si>
</sst>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2" fontId="2" fillId="6" borderId="7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2" fontId="2" fillId="7" borderId="8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11" xfId="0" applyNumberFormat="1" applyFont="1" applyBorder="1"/>
    <xf numFmtId="2" fontId="2" fillId="0" borderId="10" xfId="0" applyNumberFormat="1" applyFont="1" applyBorder="1"/>
    <xf numFmtId="2" fontId="2" fillId="0" borderId="12" xfId="0" applyNumberFormat="1" applyFont="1" applyBorder="1"/>
    <xf numFmtId="0" fontId="1" fillId="0" borderId="0" xfId="0" applyFont="1"/>
    <xf numFmtId="0" fontId="2" fillId="0" borderId="14" xfId="0" applyFont="1" applyBorder="1"/>
    <xf numFmtId="2" fontId="2" fillId="0" borderId="14" xfId="0" applyNumberFormat="1" applyFont="1" applyBorder="1"/>
    <xf numFmtId="2" fontId="2" fillId="0" borderId="15" xfId="0" applyNumberFormat="1" applyFont="1" applyBorder="1"/>
    <xf numFmtId="2" fontId="4" fillId="0" borderId="7" xfId="0" applyNumberFormat="1" applyFont="1" applyBorder="1"/>
    <xf numFmtId="0" fontId="0" fillId="0" borderId="7" xfId="0" applyBorder="1"/>
    <xf numFmtId="2" fontId="0" fillId="0" borderId="7" xfId="0" applyNumberFormat="1" applyBorder="1"/>
    <xf numFmtId="0" fontId="2" fillId="0" borderId="9" xfId="0" applyFont="1" applyBorder="1" applyAlignment="1">
      <alignment horizontal="center" vertical="top"/>
    </xf>
    <xf numFmtId="0" fontId="0" fillId="0" borderId="14" xfId="0" applyBorder="1"/>
    <xf numFmtId="2" fontId="0" fillId="0" borderId="14" xfId="0" applyNumberFormat="1" applyBorder="1"/>
    <xf numFmtId="0" fontId="2" fillId="0" borderId="13" xfId="0" applyFont="1" applyBorder="1" applyAlignment="1">
      <alignment horizontal="center" vertical="top"/>
    </xf>
    <xf numFmtId="0" fontId="0" fillId="0" borderId="3" xfId="0" applyBorder="1"/>
    <xf numFmtId="2" fontId="0" fillId="0" borderId="3" xfId="0" applyNumberFormat="1" applyBorder="1"/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0" fontId="4" fillId="0" borderId="7" xfId="0" applyFont="1" applyBorder="1"/>
    <xf numFmtId="2" fontId="4" fillId="0" borderId="8" xfId="0" applyNumberFormat="1" applyFont="1" applyBorder="1"/>
    <xf numFmtId="0" fontId="4" fillId="0" borderId="14" xfId="0" applyFont="1" applyBorder="1"/>
    <xf numFmtId="2" fontId="4" fillId="0" borderId="14" xfId="0" applyNumberFormat="1" applyFont="1" applyBorder="1"/>
    <xf numFmtId="2" fontId="4" fillId="0" borderId="15" xfId="0" applyNumberFormat="1" applyFont="1" applyBorder="1"/>
    <xf numFmtId="0" fontId="4" fillId="0" borderId="6" xfId="0" applyFont="1" applyBorder="1"/>
    <xf numFmtId="0" fontId="5" fillId="3" borderId="14" xfId="0" applyFont="1" applyFill="1" applyBorder="1" applyAlignment="1">
      <alignment horizontal="center" vertical="center" wrapText="1"/>
    </xf>
    <xf numFmtId="2" fontId="5" fillId="3" borderId="14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2" fontId="5" fillId="4" borderId="14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2" fontId="5" fillId="5" borderId="14" xfId="0" applyNumberFormat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2" fontId="5" fillId="6" borderId="14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2" fontId="5" fillId="7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top"/>
    </xf>
    <xf numFmtId="0" fontId="4" fillId="0" borderId="11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  <dxf>
      <font>
        <color auto="1"/>
      </font>
      <fill>
        <patternFill>
          <fgColor theme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zoomScale="85" zoomScaleNormal="85" workbookViewId="0">
      <selection activeCell="N35" sqref="N35"/>
    </sheetView>
  </sheetViews>
  <sheetFormatPr defaultRowHeight="15" x14ac:dyDescent="0.25"/>
  <cols>
    <col min="18" max="18" width="9.28515625" bestFit="1" customWidth="1"/>
  </cols>
  <sheetData>
    <row r="1" spans="1:16" x14ac:dyDescent="0.25">
      <c r="A1" s="58" t="s">
        <v>36</v>
      </c>
    </row>
    <row r="2" spans="1:16" x14ac:dyDescent="0.25">
      <c r="A2" s="19" t="s">
        <v>37</v>
      </c>
    </row>
    <row r="3" spans="1:16" x14ac:dyDescent="0.25">
      <c r="A3" t="s">
        <v>38</v>
      </c>
    </row>
    <row r="4" spans="1:16" x14ac:dyDescent="0.25">
      <c r="A4" t="s">
        <v>39</v>
      </c>
    </row>
    <row r="5" spans="1:16" x14ac:dyDescent="0.25">
      <c r="A5" t="s">
        <v>40</v>
      </c>
    </row>
    <row r="6" spans="1:16" x14ac:dyDescent="0.25">
      <c r="A6" t="s">
        <v>41</v>
      </c>
    </row>
    <row r="7" spans="1:16" x14ac:dyDescent="0.25">
      <c r="A7" t="s">
        <v>44</v>
      </c>
    </row>
    <row r="8" spans="1:16" x14ac:dyDescent="0.25">
      <c r="A8" t="s">
        <v>42</v>
      </c>
    </row>
    <row r="9" spans="1:16" x14ac:dyDescent="0.25">
      <c r="A9" t="s">
        <v>47</v>
      </c>
    </row>
    <row r="10" spans="1:16" x14ac:dyDescent="0.25">
      <c r="A10" t="s">
        <v>45</v>
      </c>
    </row>
    <row r="11" spans="1:16" x14ac:dyDescent="0.25">
      <c r="A11" t="s">
        <v>46</v>
      </c>
    </row>
    <row r="12" spans="1:16" x14ac:dyDescent="0.25">
      <c r="A12" t="s">
        <v>48</v>
      </c>
    </row>
    <row r="13" spans="1:16" x14ac:dyDescent="0.25">
      <c r="A13" t="s">
        <v>43</v>
      </c>
    </row>
    <row r="14" spans="1:16" ht="15.75" thickBot="1" x14ac:dyDescent="0.3"/>
    <row r="15" spans="1:16" x14ac:dyDescent="0.25">
      <c r="A15" s="70" t="s">
        <v>0</v>
      </c>
      <c r="B15" s="72" t="s">
        <v>1</v>
      </c>
      <c r="C15" s="72" t="s">
        <v>2</v>
      </c>
      <c r="D15" s="74" t="s">
        <v>3</v>
      </c>
      <c r="E15" s="76" t="s">
        <v>4</v>
      </c>
      <c r="F15" s="76"/>
      <c r="G15" s="77" t="s">
        <v>5</v>
      </c>
      <c r="H15" s="77"/>
      <c r="I15" s="78" t="s">
        <v>6</v>
      </c>
      <c r="J15" s="78"/>
      <c r="K15" s="79" t="s">
        <v>7</v>
      </c>
      <c r="L15" s="79"/>
      <c r="M15" s="80" t="s">
        <v>8</v>
      </c>
      <c r="N15" s="80"/>
      <c r="O15" s="68" t="s">
        <v>9</v>
      </c>
      <c r="P15" s="69"/>
    </row>
    <row r="16" spans="1:16" ht="45" x14ac:dyDescent="0.25">
      <c r="A16" s="71"/>
      <c r="B16" s="73"/>
      <c r="C16" s="73"/>
      <c r="D16" s="75"/>
      <c r="E16" s="1" t="s">
        <v>10</v>
      </c>
      <c r="F16" s="2" t="s">
        <v>11</v>
      </c>
      <c r="G16" s="3" t="s">
        <v>12</v>
      </c>
      <c r="H16" s="4" t="s">
        <v>13</v>
      </c>
      <c r="I16" s="5" t="s">
        <v>14</v>
      </c>
      <c r="J16" s="6" t="s">
        <v>15</v>
      </c>
      <c r="K16" s="7" t="s">
        <v>16</v>
      </c>
      <c r="L16" s="8" t="s">
        <v>17</v>
      </c>
      <c r="M16" s="9" t="s">
        <v>18</v>
      </c>
      <c r="N16" s="10" t="s">
        <v>19</v>
      </c>
      <c r="O16" s="11" t="s">
        <v>20</v>
      </c>
      <c r="P16" s="12" t="s">
        <v>21</v>
      </c>
    </row>
    <row r="17" spans="1:17" x14ac:dyDescent="0.25">
      <c r="A17" s="26">
        <v>1</v>
      </c>
      <c r="B17" s="24">
        <v>2040</v>
      </c>
      <c r="C17" s="24">
        <v>1000</v>
      </c>
      <c r="D17" s="25">
        <f>B17*C17/1000000</f>
        <v>2.04</v>
      </c>
      <c r="E17" s="24"/>
      <c r="F17" s="24"/>
      <c r="G17" s="13">
        <v>12</v>
      </c>
      <c r="H17" s="14">
        <f t="shared" ref="H17:H30" si="0">D17*G17</f>
        <v>24.48</v>
      </c>
      <c r="I17" s="13"/>
      <c r="J17" s="14">
        <f t="shared" ref="J17:J30" si="1">D17*I17</f>
        <v>0</v>
      </c>
      <c r="K17" s="13"/>
      <c r="L17" s="14">
        <f t="shared" ref="L17:L30" si="2">D17*K17</f>
        <v>0</v>
      </c>
      <c r="M17" s="24">
        <v>0</v>
      </c>
      <c r="N17" s="14">
        <f>D17*M17</f>
        <v>0</v>
      </c>
      <c r="O17" s="13">
        <f t="shared" ref="O17" si="3">G17+I17+K17+M17</f>
        <v>12</v>
      </c>
      <c r="P17" s="15">
        <f t="shared" ref="P17" si="4">H17+J17+L17+N17</f>
        <v>24.48</v>
      </c>
    </row>
    <row r="18" spans="1:17" x14ac:dyDescent="0.25">
      <c r="A18" s="26">
        <v>2</v>
      </c>
      <c r="B18" s="24">
        <v>2040</v>
      </c>
      <c r="C18" s="24">
        <v>1200</v>
      </c>
      <c r="D18" s="25">
        <f t="shared" ref="D18:D30" si="5">B18*C18/1000000</f>
        <v>2.448</v>
      </c>
      <c r="E18" s="24"/>
      <c r="F18" s="24"/>
      <c r="G18" s="13">
        <v>6</v>
      </c>
      <c r="H18" s="14">
        <f t="shared" si="0"/>
        <v>14.687999999999999</v>
      </c>
      <c r="I18" s="13"/>
      <c r="J18" s="14">
        <f t="shared" si="1"/>
        <v>0</v>
      </c>
      <c r="K18" s="13">
        <v>15</v>
      </c>
      <c r="L18" s="14">
        <f t="shared" si="2"/>
        <v>36.72</v>
      </c>
      <c r="M18" s="24">
        <v>0</v>
      </c>
      <c r="N18" s="14">
        <f t="shared" ref="N18:N28" si="6">D18*M18</f>
        <v>0</v>
      </c>
      <c r="O18" s="13">
        <f t="shared" ref="O18:O29" si="7">G18+I18+K18+M18</f>
        <v>21</v>
      </c>
      <c r="P18" s="15">
        <f t="shared" ref="P18:P29" si="8">H18+J18+L18+N18</f>
        <v>51.408000000000001</v>
      </c>
    </row>
    <row r="19" spans="1:17" x14ac:dyDescent="0.25">
      <c r="A19" s="26" t="s">
        <v>24</v>
      </c>
      <c r="B19" s="24">
        <v>2040</v>
      </c>
      <c r="C19" s="24">
        <v>1200</v>
      </c>
      <c r="D19" s="25">
        <f t="shared" si="5"/>
        <v>2.448</v>
      </c>
      <c r="E19" s="24"/>
      <c r="F19" s="24"/>
      <c r="G19" s="13"/>
      <c r="H19" s="14">
        <f t="shared" si="0"/>
        <v>0</v>
      </c>
      <c r="I19" s="13">
        <v>15</v>
      </c>
      <c r="J19" s="14">
        <f t="shared" si="1"/>
        <v>36.72</v>
      </c>
      <c r="K19" s="13"/>
      <c r="L19" s="14">
        <f t="shared" si="2"/>
        <v>0</v>
      </c>
      <c r="M19" s="13">
        <v>23</v>
      </c>
      <c r="N19" s="14">
        <f t="shared" si="6"/>
        <v>56.304000000000002</v>
      </c>
      <c r="O19" s="13">
        <f t="shared" si="7"/>
        <v>38</v>
      </c>
      <c r="P19" s="15">
        <f t="shared" si="8"/>
        <v>93.024000000000001</v>
      </c>
      <c r="Q19" s="59" t="s">
        <v>35</v>
      </c>
    </row>
    <row r="20" spans="1:17" x14ac:dyDescent="0.25">
      <c r="A20" s="26">
        <v>3</v>
      </c>
      <c r="B20" s="24">
        <v>2040</v>
      </c>
      <c r="C20" s="24">
        <v>1200</v>
      </c>
      <c r="D20" s="25">
        <f t="shared" si="5"/>
        <v>2.448</v>
      </c>
      <c r="E20" s="24"/>
      <c r="F20" s="24"/>
      <c r="G20" s="13"/>
      <c r="H20" s="14">
        <f t="shared" si="0"/>
        <v>0</v>
      </c>
      <c r="I20" s="13"/>
      <c r="J20" s="14">
        <f t="shared" si="1"/>
        <v>0</v>
      </c>
      <c r="K20" s="13"/>
      <c r="L20" s="14">
        <f t="shared" si="2"/>
        <v>0</v>
      </c>
      <c r="M20" s="13">
        <v>12</v>
      </c>
      <c r="N20" s="14">
        <f t="shared" si="6"/>
        <v>29.375999999999998</v>
      </c>
      <c r="O20" s="13">
        <f t="shared" si="7"/>
        <v>12</v>
      </c>
      <c r="P20" s="15">
        <f t="shared" si="8"/>
        <v>29.375999999999998</v>
      </c>
    </row>
    <row r="21" spans="1:17" x14ac:dyDescent="0.25">
      <c r="A21" s="26">
        <v>4</v>
      </c>
      <c r="B21" s="24">
        <v>2040</v>
      </c>
      <c r="C21" s="24">
        <v>1600</v>
      </c>
      <c r="D21" s="25">
        <f t="shared" si="5"/>
        <v>3.2639999999999998</v>
      </c>
      <c r="E21" s="24"/>
      <c r="F21" s="24"/>
      <c r="G21" s="13"/>
      <c r="H21" s="14">
        <f t="shared" si="0"/>
        <v>0</v>
      </c>
      <c r="I21" s="13"/>
      <c r="J21" s="14">
        <f t="shared" si="1"/>
        <v>0</v>
      </c>
      <c r="K21" s="13">
        <v>30</v>
      </c>
      <c r="L21" s="14">
        <f t="shared" si="2"/>
        <v>97.919999999999987</v>
      </c>
      <c r="M21" s="24">
        <v>0</v>
      </c>
      <c r="N21" s="14">
        <f t="shared" si="6"/>
        <v>0</v>
      </c>
      <c r="O21" s="13">
        <f t="shared" si="7"/>
        <v>30</v>
      </c>
      <c r="P21" s="15">
        <f t="shared" si="8"/>
        <v>97.919999999999987</v>
      </c>
    </row>
    <row r="22" spans="1:17" x14ac:dyDescent="0.25">
      <c r="A22" s="26">
        <v>5</v>
      </c>
      <c r="B22" s="24">
        <v>2040</v>
      </c>
      <c r="C22" s="24">
        <v>1800</v>
      </c>
      <c r="D22" s="25">
        <f t="shared" si="5"/>
        <v>3.6720000000000002</v>
      </c>
      <c r="E22" s="24"/>
      <c r="F22" s="24"/>
      <c r="G22" s="13">
        <v>46</v>
      </c>
      <c r="H22" s="14">
        <f t="shared" si="0"/>
        <v>168.91200000000001</v>
      </c>
      <c r="I22" s="13">
        <v>30</v>
      </c>
      <c r="J22" s="14">
        <f t="shared" si="1"/>
        <v>110.16000000000001</v>
      </c>
      <c r="K22" s="13">
        <v>60</v>
      </c>
      <c r="L22" s="14">
        <f t="shared" si="2"/>
        <v>220.32000000000002</v>
      </c>
      <c r="M22" s="13">
        <v>46</v>
      </c>
      <c r="N22" s="14">
        <f t="shared" si="6"/>
        <v>168.91200000000001</v>
      </c>
      <c r="O22" s="13">
        <f t="shared" si="7"/>
        <v>182</v>
      </c>
      <c r="P22" s="15">
        <f t="shared" si="8"/>
        <v>668.30400000000009</v>
      </c>
    </row>
    <row r="23" spans="1:17" x14ac:dyDescent="0.25">
      <c r="A23" s="26">
        <v>6</v>
      </c>
      <c r="B23" s="24">
        <v>2040</v>
      </c>
      <c r="C23" s="24">
        <v>1800</v>
      </c>
      <c r="D23" s="25">
        <f t="shared" si="5"/>
        <v>3.6720000000000002</v>
      </c>
      <c r="E23" s="24"/>
      <c r="F23" s="24"/>
      <c r="G23" s="13">
        <v>46</v>
      </c>
      <c r="H23" s="14">
        <f t="shared" si="0"/>
        <v>168.91200000000001</v>
      </c>
      <c r="I23" s="13">
        <v>15</v>
      </c>
      <c r="J23" s="14">
        <f t="shared" si="1"/>
        <v>55.080000000000005</v>
      </c>
      <c r="K23" s="13">
        <v>15</v>
      </c>
      <c r="L23" s="14">
        <f t="shared" si="2"/>
        <v>55.080000000000005</v>
      </c>
      <c r="M23" s="24"/>
      <c r="N23" s="14">
        <f t="shared" si="6"/>
        <v>0</v>
      </c>
      <c r="O23" s="13">
        <f t="shared" si="7"/>
        <v>76</v>
      </c>
      <c r="P23" s="15">
        <f t="shared" si="8"/>
        <v>279.072</v>
      </c>
    </row>
    <row r="24" spans="1:17" x14ac:dyDescent="0.25">
      <c r="A24" s="26">
        <v>7</v>
      </c>
      <c r="B24" s="24">
        <v>2040</v>
      </c>
      <c r="C24" s="24">
        <v>2000</v>
      </c>
      <c r="D24" s="25">
        <f t="shared" si="5"/>
        <v>4.08</v>
      </c>
      <c r="E24" s="24"/>
      <c r="F24" s="24"/>
      <c r="G24" s="13"/>
      <c r="H24" s="14">
        <f t="shared" si="0"/>
        <v>0</v>
      </c>
      <c r="I24" s="13"/>
      <c r="J24" s="14">
        <f t="shared" si="1"/>
        <v>0</v>
      </c>
      <c r="K24" s="13">
        <v>15</v>
      </c>
      <c r="L24" s="14">
        <f t="shared" si="2"/>
        <v>61.2</v>
      </c>
      <c r="M24" s="24"/>
      <c r="N24" s="14">
        <f t="shared" si="6"/>
        <v>0</v>
      </c>
      <c r="O24" s="13">
        <f t="shared" si="7"/>
        <v>15</v>
      </c>
      <c r="P24" s="15">
        <f t="shared" si="8"/>
        <v>61.2</v>
      </c>
    </row>
    <row r="25" spans="1:17" x14ac:dyDescent="0.25">
      <c r="A25" s="26">
        <v>8</v>
      </c>
      <c r="B25" s="24">
        <v>2040</v>
      </c>
      <c r="C25" s="24">
        <v>2200</v>
      </c>
      <c r="D25" s="25">
        <f t="shared" si="5"/>
        <v>4.4880000000000004</v>
      </c>
      <c r="E25" s="24"/>
      <c r="F25" s="24"/>
      <c r="G25" s="13">
        <v>61</v>
      </c>
      <c r="H25" s="14">
        <f t="shared" si="0"/>
        <v>273.76800000000003</v>
      </c>
      <c r="I25" s="13">
        <v>30</v>
      </c>
      <c r="J25" s="14">
        <f t="shared" si="1"/>
        <v>134.64000000000001</v>
      </c>
      <c r="K25" s="13"/>
      <c r="L25" s="14">
        <f t="shared" si="2"/>
        <v>0</v>
      </c>
      <c r="M25" s="24"/>
      <c r="N25" s="14">
        <f t="shared" si="6"/>
        <v>0</v>
      </c>
      <c r="O25" s="13">
        <f t="shared" si="7"/>
        <v>91</v>
      </c>
      <c r="P25" s="15">
        <f t="shared" si="8"/>
        <v>408.40800000000002</v>
      </c>
    </row>
    <row r="26" spans="1:17" x14ac:dyDescent="0.25">
      <c r="A26" s="26">
        <v>9</v>
      </c>
      <c r="B26" s="24">
        <v>2040</v>
      </c>
      <c r="C26" s="24">
        <v>2400</v>
      </c>
      <c r="D26" s="25">
        <f t="shared" si="5"/>
        <v>4.8959999999999999</v>
      </c>
      <c r="E26" s="24"/>
      <c r="F26" s="24"/>
      <c r="G26" s="13"/>
      <c r="H26" s="14">
        <f t="shared" si="0"/>
        <v>0</v>
      </c>
      <c r="I26" s="13"/>
      <c r="J26" s="14">
        <f t="shared" si="1"/>
        <v>0</v>
      </c>
      <c r="K26" s="13"/>
      <c r="L26" s="14">
        <f t="shared" si="2"/>
        <v>0</v>
      </c>
      <c r="M26" s="13">
        <v>23</v>
      </c>
      <c r="N26" s="14">
        <f t="shared" si="6"/>
        <v>112.608</v>
      </c>
      <c r="O26" s="13">
        <f t="shared" si="7"/>
        <v>23</v>
      </c>
      <c r="P26" s="15">
        <f t="shared" si="8"/>
        <v>112.608</v>
      </c>
    </row>
    <row r="27" spans="1:17" x14ac:dyDescent="0.25">
      <c r="A27" s="26">
        <v>10</v>
      </c>
      <c r="B27" s="24">
        <v>2040</v>
      </c>
      <c r="C27" s="24">
        <v>2690</v>
      </c>
      <c r="D27" s="25">
        <f t="shared" si="5"/>
        <v>5.4875999999999996</v>
      </c>
      <c r="E27" s="24"/>
      <c r="F27" s="24"/>
      <c r="G27" s="13">
        <v>23</v>
      </c>
      <c r="H27" s="14">
        <f t="shared" si="0"/>
        <v>126.2148</v>
      </c>
      <c r="I27" s="13"/>
      <c r="J27" s="14">
        <f t="shared" si="1"/>
        <v>0</v>
      </c>
      <c r="K27" s="13"/>
      <c r="L27" s="14">
        <f t="shared" si="2"/>
        <v>0</v>
      </c>
      <c r="M27" s="13"/>
      <c r="N27" s="14">
        <f t="shared" si="6"/>
        <v>0</v>
      </c>
      <c r="O27" s="13">
        <f t="shared" si="7"/>
        <v>23</v>
      </c>
      <c r="P27" s="15">
        <f t="shared" si="8"/>
        <v>126.2148</v>
      </c>
    </row>
    <row r="28" spans="1:17" x14ac:dyDescent="0.25">
      <c r="A28" s="26">
        <v>11</v>
      </c>
      <c r="B28" s="24">
        <v>2040</v>
      </c>
      <c r="C28" s="24">
        <v>2830</v>
      </c>
      <c r="D28" s="25">
        <f t="shared" si="5"/>
        <v>5.7732000000000001</v>
      </c>
      <c r="E28" s="24"/>
      <c r="F28" s="24"/>
      <c r="G28" s="13"/>
      <c r="H28" s="14">
        <f t="shared" si="0"/>
        <v>0</v>
      </c>
      <c r="I28" s="13"/>
      <c r="J28" s="14">
        <f t="shared" si="1"/>
        <v>0</v>
      </c>
      <c r="K28" s="13"/>
      <c r="L28" s="14">
        <f t="shared" si="2"/>
        <v>0</v>
      </c>
      <c r="M28" s="13">
        <v>23</v>
      </c>
      <c r="N28" s="14">
        <f t="shared" si="6"/>
        <v>132.78360000000001</v>
      </c>
      <c r="O28" s="13">
        <f t="shared" si="7"/>
        <v>23</v>
      </c>
      <c r="P28" s="15">
        <f t="shared" si="8"/>
        <v>132.78360000000001</v>
      </c>
    </row>
    <row r="29" spans="1:17" x14ac:dyDescent="0.25">
      <c r="A29" s="26">
        <v>12</v>
      </c>
      <c r="B29" s="24">
        <v>2040</v>
      </c>
      <c r="C29" s="24">
        <v>3210</v>
      </c>
      <c r="D29" s="25">
        <f t="shared" si="5"/>
        <v>6.5484</v>
      </c>
      <c r="E29" s="24"/>
      <c r="F29" s="24"/>
      <c r="G29" s="13">
        <v>23</v>
      </c>
      <c r="H29" s="14">
        <f t="shared" si="0"/>
        <v>150.61320000000001</v>
      </c>
      <c r="I29" s="13"/>
      <c r="J29" s="14">
        <f t="shared" si="1"/>
        <v>0</v>
      </c>
      <c r="K29" s="24"/>
      <c r="L29" s="14">
        <f t="shared" si="2"/>
        <v>0</v>
      </c>
      <c r="M29" s="13">
        <v>46</v>
      </c>
      <c r="N29" s="14">
        <f>D29*M29</f>
        <v>301.22640000000001</v>
      </c>
      <c r="O29" s="13">
        <f t="shared" si="7"/>
        <v>69</v>
      </c>
      <c r="P29" s="15">
        <f t="shared" si="8"/>
        <v>451.83960000000002</v>
      </c>
    </row>
    <row r="30" spans="1:17" ht="15.75" thickBot="1" x14ac:dyDescent="0.3">
      <c r="A30" s="29">
        <v>13</v>
      </c>
      <c r="B30" s="27">
        <v>1650</v>
      </c>
      <c r="C30" s="27">
        <v>1040</v>
      </c>
      <c r="D30" s="28">
        <f t="shared" si="5"/>
        <v>1.716</v>
      </c>
      <c r="E30" s="20">
        <v>1</v>
      </c>
      <c r="F30" s="21">
        <f t="shared" ref="F30" si="9">D30*E30</f>
        <v>1.716</v>
      </c>
      <c r="G30" s="20"/>
      <c r="H30" s="21">
        <f t="shared" si="0"/>
        <v>0</v>
      </c>
      <c r="I30" s="20"/>
      <c r="J30" s="21">
        <f t="shared" si="1"/>
        <v>0</v>
      </c>
      <c r="K30" s="27"/>
      <c r="L30" s="21">
        <f t="shared" si="2"/>
        <v>0</v>
      </c>
      <c r="M30" s="27"/>
      <c r="N30" s="21">
        <f>D30*M30</f>
        <v>0</v>
      </c>
      <c r="O30" s="20">
        <f>E30</f>
        <v>1</v>
      </c>
      <c r="P30" s="22">
        <f>F30</f>
        <v>1.716</v>
      </c>
    </row>
    <row r="31" spans="1:17" ht="15.75" thickBot="1" x14ac:dyDescent="0.3">
      <c r="N31" s="17" t="s">
        <v>9</v>
      </c>
      <c r="O31" s="16">
        <f>SUM(O17:O30)</f>
        <v>616</v>
      </c>
      <c r="P31" s="18">
        <f>SUM(P17:P30)</f>
        <v>2538.3539999999998</v>
      </c>
    </row>
    <row r="34" spans="1:1" x14ac:dyDescent="0.25">
      <c r="A34" s="58" t="s">
        <v>56</v>
      </c>
    </row>
    <row r="35" spans="1:1" x14ac:dyDescent="0.25">
      <c r="A35" s="19" t="s">
        <v>37</v>
      </c>
    </row>
    <row r="36" spans="1:1" x14ac:dyDescent="0.25">
      <c r="A36" t="s">
        <v>38</v>
      </c>
    </row>
    <row r="37" spans="1:1" x14ac:dyDescent="0.25">
      <c r="A37" t="s">
        <v>44</v>
      </c>
    </row>
    <row r="38" spans="1:1" x14ac:dyDescent="0.25">
      <c r="A38" t="s">
        <v>49</v>
      </c>
    </row>
    <row r="39" spans="1:1" x14ac:dyDescent="0.25">
      <c r="A39" t="s">
        <v>50</v>
      </c>
    </row>
    <row r="40" spans="1:1" x14ac:dyDescent="0.25">
      <c r="A40" t="s">
        <v>51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 t="s">
        <v>48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ht="15.75" thickBot="1" x14ac:dyDescent="0.3"/>
    <row r="49" spans="1:15" x14ac:dyDescent="0.25">
      <c r="A49" s="60" t="s">
        <v>0</v>
      </c>
      <c r="B49" s="62" t="s">
        <v>1</v>
      </c>
      <c r="C49" s="62" t="s">
        <v>2</v>
      </c>
      <c r="D49" s="64" t="s">
        <v>3</v>
      </c>
      <c r="E49" s="32" t="s">
        <v>5</v>
      </c>
      <c r="F49" s="32"/>
      <c r="G49" s="33" t="s">
        <v>6</v>
      </c>
      <c r="H49" s="33"/>
      <c r="I49" s="34" t="s">
        <v>7</v>
      </c>
      <c r="J49" s="34"/>
      <c r="K49" s="35" t="s">
        <v>8</v>
      </c>
      <c r="L49" s="35"/>
      <c r="M49" s="66" t="s">
        <v>9</v>
      </c>
      <c r="N49" s="67"/>
    </row>
    <row r="50" spans="1:15" ht="45.75" thickBot="1" x14ac:dyDescent="0.3">
      <c r="A50" s="61"/>
      <c r="B50" s="63"/>
      <c r="C50" s="63"/>
      <c r="D50" s="65"/>
      <c r="E50" s="45" t="s">
        <v>12</v>
      </c>
      <c r="F50" s="46" t="s">
        <v>13</v>
      </c>
      <c r="G50" s="47" t="s">
        <v>14</v>
      </c>
      <c r="H50" s="48" t="s">
        <v>15</v>
      </c>
      <c r="I50" s="49" t="s">
        <v>16</v>
      </c>
      <c r="J50" s="50" t="s">
        <v>17</v>
      </c>
      <c r="K50" s="51" t="s">
        <v>18</v>
      </c>
      <c r="L50" s="52" t="s">
        <v>19</v>
      </c>
      <c r="M50" s="53" t="s">
        <v>22</v>
      </c>
      <c r="N50" s="54" t="s">
        <v>23</v>
      </c>
    </row>
    <row r="51" spans="1:15" x14ac:dyDescent="0.25">
      <c r="A51" s="55" t="s">
        <v>25</v>
      </c>
      <c r="B51" s="30">
        <v>2040</v>
      </c>
      <c r="C51" s="30">
        <v>2500</v>
      </c>
      <c r="D51" s="31">
        <f>B51*C51/1000000</f>
        <v>5.0999999999999996</v>
      </c>
      <c r="E51" s="36">
        <v>15</v>
      </c>
      <c r="F51" s="37">
        <f t="shared" ref="F51:F60" si="10">D51*E51</f>
        <v>76.5</v>
      </c>
      <c r="G51" s="36">
        <v>0</v>
      </c>
      <c r="H51" s="37">
        <f t="shared" ref="H51:H60" si="11">D51*G51</f>
        <v>0</v>
      </c>
      <c r="I51" s="36">
        <v>15</v>
      </c>
      <c r="J51" s="37">
        <f t="shared" ref="J51:J60" si="12">D51*I51</f>
        <v>76.5</v>
      </c>
      <c r="K51" s="36">
        <v>0</v>
      </c>
      <c r="L51" s="37">
        <f t="shared" ref="L51:L60" si="13">D51*K51</f>
        <v>0</v>
      </c>
      <c r="M51" s="36">
        <f>E51+G51+I51+K51</f>
        <v>30</v>
      </c>
      <c r="N51" s="38">
        <f>F51+H51+J51+L51</f>
        <v>153</v>
      </c>
    </row>
    <row r="52" spans="1:15" x14ac:dyDescent="0.25">
      <c r="A52" s="26" t="s">
        <v>26</v>
      </c>
      <c r="B52" s="24">
        <v>2040</v>
      </c>
      <c r="C52" s="24">
        <v>2700</v>
      </c>
      <c r="D52" s="25">
        <f t="shared" ref="D52:D60" si="14">B52*C52/1000000</f>
        <v>5.508</v>
      </c>
      <c r="E52" s="44">
        <v>46</v>
      </c>
      <c r="F52" s="23">
        <f t="shared" si="10"/>
        <v>253.36799999999999</v>
      </c>
      <c r="G52" s="39">
        <v>15</v>
      </c>
      <c r="H52" s="23">
        <f t="shared" si="11"/>
        <v>82.62</v>
      </c>
      <c r="I52" s="44">
        <v>15</v>
      </c>
      <c r="J52" s="23">
        <f t="shared" si="12"/>
        <v>82.62</v>
      </c>
      <c r="K52" s="39">
        <v>46</v>
      </c>
      <c r="L52" s="23">
        <f t="shared" si="13"/>
        <v>253.36799999999999</v>
      </c>
      <c r="M52" s="39">
        <f t="shared" ref="M52:M60" si="15">E52+G52+I52+K52</f>
        <v>122</v>
      </c>
      <c r="N52" s="40">
        <f t="shared" ref="N52:N60" si="16">F52+H52+J52+L52</f>
        <v>671.976</v>
      </c>
    </row>
    <row r="53" spans="1:15" x14ac:dyDescent="0.25">
      <c r="A53" s="26" t="s">
        <v>27</v>
      </c>
      <c r="B53" s="24">
        <v>2040</v>
      </c>
      <c r="C53" s="24">
        <v>2700</v>
      </c>
      <c r="D53" s="25">
        <f t="shared" si="14"/>
        <v>5.508</v>
      </c>
      <c r="E53" s="44">
        <v>46</v>
      </c>
      <c r="F53" s="23">
        <f t="shared" si="10"/>
        <v>253.36799999999999</v>
      </c>
      <c r="G53" s="39">
        <v>0</v>
      </c>
      <c r="H53" s="23">
        <f t="shared" si="11"/>
        <v>0</v>
      </c>
      <c r="I53" s="44">
        <v>30</v>
      </c>
      <c r="J53" s="23">
        <f t="shared" si="12"/>
        <v>165.24</v>
      </c>
      <c r="K53" s="39">
        <v>46</v>
      </c>
      <c r="L53" s="23">
        <f t="shared" si="13"/>
        <v>253.36799999999999</v>
      </c>
      <c r="M53" s="39">
        <f t="shared" si="15"/>
        <v>122</v>
      </c>
      <c r="N53" s="40">
        <f t="shared" si="16"/>
        <v>671.976</v>
      </c>
    </row>
    <row r="54" spans="1:15" x14ac:dyDescent="0.25">
      <c r="A54" s="26" t="s">
        <v>28</v>
      </c>
      <c r="B54" s="24">
        <v>2040</v>
      </c>
      <c r="C54" s="24">
        <v>2800</v>
      </c>
      <c r="D54" s="25">
        <f t="shared" si="14"/>
        <v>5.7119999999999997</v>
      </c>
      <c r="E54" s="44">
        <v>0</v>
      </c>
      <c r="F54" s="23">
        <f t="shared" si="10"/>
        <v>0</v>
      </c>
      <c r="G54" s="39">
        <v>30</v>
      </c>
      <c r="H54" s="23">
        <f t="shared" si="11"/>
        <v>171.35999999999999</v>
      </c>
      <c r="I54" s="44">
        <v>0</v>
      </c>
      <c r="J54" s="23">
        <f t="shared" si="12"/>
        <v>0</v>
      </c>
      <c r="K54" s="39">
        <v>0</v>
      </c>
      <c r="L54" s="23">
        <f t="shared" si="13"/>
        <v>0</v>
      </c>
      <c r="M54" s="39">
        <f t="shared" si="15"/>
        <v>30</v>
      </c>
      <c r="N54" s="40">
        <f t="shared" si="16"/>
        <v>171.35999999999999</v>
      </c>
    </row>
    <row r="55" spans="1:15" x14ac:dyDescent="0.25">
      <c r="A55" s="26" t="s">
        <v>29</v>
      </c>
      <c r="B55" s="24">
        <v>2040</v>
      </c>
      <c r="C55" s="24">
        <v>2800</v>
      </c>
      <c r="D55" s="25">
        <f t="shared" si="14"/>
        <v>5.7119999999999997</v>
      </c>
      <c r="E55" s="44">
        <v>0</v>
      </c>
      <c r="F55" s="23">
        <f t="shared" si="10"/>
        <v>0</v>
      </c>
      <c r="G55" s="39">
        <v>30</v>
      </c>
      <c r="H55" s="23">
        <f t="shared" si="11"/>
        <v>171.35999999999999</v>
      </c>
      <c r="I55" s="44">
        <v>0</v>
      </c>
      <c r="J55" s="23">
        <f t="shared" si="12"/>
        <v>0</v>
      </c>
      <c r="K55" s="39">
        <v>0</v>
      </c>
      <c r="L55" s="23">
        <f t="shared" si="13"/>
        <v>0</v>
      </c>
      <c r="M55" s="39">
        <f t="shared" si="15"/>
        <v>30</v>
      </c>
      <c r="N55" s="40">
        <f t="shared" si="16"/>
        <v>171.35999999999999</v>
      </c>
    </row>
    <row r="56" spans="1:15" x14ac:dyDescent="0.25">
      <c r="A56" s="26" t="s">
        <v>30</v>
      </c>
      <c r="B56" s="24">
        <v>2040</v>
      </c>
      <c r="C56" s="24">
        <v>3320</v>
      </c>
      <c r="D56" s="25">
        <f t="shared" si="14"/>
        <v>6.7728000000000002</v>
      </c>
      <c r="E56" s="44">
        <v>0</v>
      </c>
      <c r="F56" s="23">
        <f t="shared" si="10"/>
        <v>0</v>
      </c>
      <c r="G56" s="39">
        <v>0</v>
      </c>
      <c r="H56" s="23">
        <f t="shared" si="11"/>
        <v>0</v>
      </c>
      <c r="I56" s="44">
        <v>0</v>
      </c>
      <c r="J56" s="23">
        <f t="shared" si="12"/>
        <v>0</v>
      </c>
      <c r="K56" s="39">
        <v>23</v>
      </c>
      <c r="L56" s="23">
        <f t="shared" si="13"/>
        <v>155.77440000000001</v>
      </c>
      <c r="M56" s="39">
        <f t="shared" si="15"/>
        <v>23</v>
      </c>
      <c r="N56" s="40">
        <f t="shared" si="16"/>
        <v>155.77440000000001</v>
      </c>
    </row>
    <row r="57" spans="1:15" x14ac:dyDescent="0.25">
      <c r="A57" s="26" t="s">
        <v>31</v>
      </c>
      <c r="B57" s="24">
        <v>2040</v>
      </c>
      <c r="C57" s="24">
        <v>3500</v>
      </c>
      <c r="D57" s="25">
        <f t="shared" si="14"/>
        <v>7.14</v>
      </c>
      <c r="E57" s="44">
        <v>0</v>
      </c>
      <c r="F57" s="23">
        <f t="shared" si="10"/>
        <v>0</v>
      </c>
      <c r="G57" s="39">
        <v>0</v>
      </c>
      <c r="H57" s="23">
        <f t="shared" si="11"/>
        <v>0</v>
      </c>
      <c r="I57" s="44">
        <v>15</v>
      </c>
      <c r="J57" s="23">
        <f t="shared" si="12"/>
        <v>107.1</v>
      </c>
      <c r="K57" s="39">
        <v>0</v>
      </c>
      <c r="L57" s="23">
        <f t="shared" si="13"/>
        <v>0</v>
      </c>
      <c r="M57" s="39">
        <f t="shared" si="15"/>
        <v>15</v>
      </c>
      <c r="N57" s="40">
        <f t="shared" si="16"/>
        <v>107.1</v>
      </c>
    </row>
    <row r="58" spans="1:15" x14ac:dyDescent="0.25">
      <c r="A58" s="26" t="s">
        <v>32</v>
      </c>
      <c r="B58" s="24">
        <v>2040</v>
      </c>
      <c r="C58" s="24">
        <v>3500</v>
      </c>
      <c r="D58" s="25">
        <f t="shared" si="14"/>
        <v>7.14</v>
      </c>
      <c r="E58" s="44">
        <v>0</v>
      </c>
      <c r="F58" s="23">
        <f t="shared" si="10"/>
        <v>0</v>
      </c>
      <c r="G58" s="39">
        <v>0</v>
      </c>
      <c r="H58" s="23">
        <f t="shared" si="11"/>
        <v>0</v>
      </c>
      <c r="I58" s="44">
        <v>0</v>
      </c>
      <c r="J58" s="23">
        <f t="shared" si="12"/>
        <v>0</v>
      </c>
      <c r="K58" s="39">
        <v>23</v>
      </c>
      <c r="L58" s="23">
        <f t="shared" si="13"/>
        <v>164.22</v>
      </c>
      <c r="M58" s="39">
        <f t="shared" si="15"/>
        <v>23</v>
      </c>
      <c r="N58" s="40">
        <f t="shared" si="16"/>
        <v>164.22</v>
      </c>
      <c r="O58" s="57"/>
    </row>
    <row r="59" spans="1:15" x14ac:dyDescent="0.25">
      <c r="A59" s="26" t="s">
        <v>33</v>
      </c>
      <c r="B59" s="24">
        <v>2040</v>
      </c>
      <c r="C59" s="24">
        <v>3500</v>
      </c>
      <c r="D59" s="25">
        <f t="shared" si="14"/>
        <v>7.14</v>
      </c>
      <c r="E59" s="44">
        <v>23</v>
      </c>
      <c r="F59" s="23">
        <f t="shared" si="10"/>
        <v>164.22</v>
      </c>
      <c r="G59" s="39">
        <v>0</v>
      </c>
      <c r="H59" s="23">
        <f t="shared" si="11"/>
        <v>0</v>
      </c>
      <c r="I59" s="44">
        <v>0</v>
      </c>
      <c r="J59" s="23">
        <f t="shared" si="12"/>
        <v>0</v>
      </c>
      <c r="K59" s="39">
        <v>0</v>
      </c>
      <c r="L59" s="23">
        <f t="shared" si="13"/>
        <v>0</v>
      </c>
      <c r="M59" s="39">
        <f t="shared" si="15"/>
        <v>23</v>
      </c>
      <c r="N59" s="40">
        <f t="shared" si="16"/>
        <v>164.22</v>
      </c>
    </row>
    <row r="60" spans="1:15" ht="15.75" thickBot="1" x14ac:dyDescent="0.3">
      <c r="A60" s="29" t="s">
        <v>34</v>
      </c>
      <c r="B60" s="27">
        <v>2040</v>
      </c>
      <c r="C60" s="27">
        <v>5400</v>
      </c>
      <c r="D60" s="28">
        <f t="shared" si="14"/>
        <v>11.016</v>
      </c>
      <c r="E60" s="27">
        <v>0</v>
      </c>
      <c r="F60" s="42">
        <f t="shared" si="10"/>
        <v>0</v>
      </c>
      <c r="G60" s="41">
        <v>0</v>
      </c>
      <c r="H60" s="42">
        <f t="shared" si="11"/>
        <v>0</v>
      </c>
      <c r="I60" s="56">
        <v>15</v>
      </c>
      <c r="J60" s="42">
        <f t="shared" si="12"/>
        <v>165.24</v>
      </c>
      <c r="K60" s="41">
        <v>0</v>
      </c>
      <c r="L60" s="42">
        <f t="shared" si="13"/>
        <v>0</v>
      </c>
      <c r="M60" s="41">
        <f t="shared" si="15"/>
        <v>15</v>
      </c>
      <c r="N60" s="43">
        <f t="shared" si="16"/>
        <v>165.24</v>
      </c>
      <c r="O60" s="57"/>
    </row>
    <row r="61" spans="1:15" ht="15.75" thickBot="1" x14ac:dyDescent="0.3">
      <c r="L61" s="17" t="s">
        <v>9</v>
      </c>
      <c r="M61" s="16">
        <f>SUM(M51:M60)</f>
        <v>433</v>
      </c>
      <c r="N61" s="16">
        <f>SUM(N51:N60)</f>
        <v>2596.2263999999996</v>
      </c>
    </row>
  </sheetData>
  <mergeCells count="15">
    <mergeCell ref="O15:P15"/>
    <mergeCell ref="A15:A16"/>
    <mergeCell ref="B15:B16"/>
    <mergeCell ref="C15:C16"/>
    <mergeCell ref="D15:D16"/>
    <mergeCell ref="E15:F15"/>
    <mergeCell ref="G15:H15"/>
    <mergeCell ref="I15:J15"/>
    <mergeCell ref="K15:L15"/>
    <mergeCell ref="M15:N15"/>
    <mergeCell ref="A49:A50"/>
    <mergeCell ref="B49:B50"/>
    <mergeCell ref="C49:C50"/>
    <mergeCell ref="D49:D50"/>
    <mergeCell ref="M49:N49"/>
  </mergeCells>
  <conditionalFormatting sqref="E51:E59">
    <cfRule type="cellIs" dxfId="11" priority="5" operator="greaterThan">
      <formula>0</formula>
    </cfRule>
  </conditionalFormatting>
  <conditionalFormatting sqref="E30:F30">
    <cfRule type="cellIs" dxfId="10" priority="39" operator="greaterThan">
      <formula>0</formula>
    </cfRule>
  </conditionalFormatting>
  <conditionalFormatting sqref="F51:L60">
    <cfRule type="cellIs" dxfId="9" priority="1" operator="greaterThan">
      <formula>0</formula>
    </cfRule>
  </conditionalFormatting>
  <conditionalFormatting sqref="G17:J30">
    <cfRule type="cellIs" dxfId="8" priority="21" operator="greaterThan">
      <formula>0</formula>
    </cfRule>
  </conditionalFormatting>
  <conditionalFormatting sqref="K17:K28">
    <cfRule type="cellIs" dxfId="7" priority="20" operator="greaterThan">
      <formula>0</formula>
    </cfRule>
  </conditionalFormatting>
  <conditionalFormatting sqref="L17:L30">
    <cfRule type="cellIs" dxfId="6" priority="35" operator="greaterThan">
      <formula>0</formula>
    </cfRule>
  </conditionalFormatting>
  <conditionalFormatting sqref="M19:M20">
    <cfRule type="cellIs" dxfId="5" priority="33" operator="greaterThan">
      <formula>0</formula>
    </cfRule>
  </conditionalFormatting>
  <conditionalFormatting sqref="M22">
    <cfRule type="cellIs" dxfId="4" priority="30" operator="greaterThan">
      <formula>0</formula>
    </cfRule>
  </conditionalFormatting>
  <conditionalFormatting sqref="M26:M29">
    <cfRule type="cellIs" dxfId="3" priority="31" operator="greaterThan">
      <formula>0</formula>
    </cfRule>
  </conditionalFormatting>
  <conditionalFormatting sqref="M51:N61">
    <cfRule type="cellIs" dxfId="2" priority="6" operator="greaterThan">
      <formula>0</formula>
    </cfRule>
  </conditionalFormatting>
  <conditionalFormatting sqref="N17:N30">
    <cfRule type="cellIs" dxfId="1" priority="34" operator="greaterThan">
      <formula>0</formula>
    </cfRule>
  </conditionalFormatting>
  <conditionalFormatting sqref="O17:P31">
    <cfRule type="cellIs" dxfId="0" priority="28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Окна ПВХ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2026-02-19T02:36:19Z</dcterms:modified>
</cp:coreProperties>
</file>