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rgey.lemeshko\Desktop\Всякое\"/>
    </mc:Choice>
  </mc:AlternateContent>
  <bookViews>
    <workbookView xWindow="0" yWindow="0" windowWidth="28800" windowHeight="11700" firstSheet="4" activeTab="4"/>
  </bookViews>
  <sheets>
    <sheet name="Проект расписания Сибирь" sheetId="2" state="hidden" r:id="rId1"/>
    <sheet name="23.07.20" sheetId="5" state="hidden" r:id="rId2"/>
    <sheet name="Казань" sheetId="8" state="hidden" r:id="rId3"/>
    <sheet name="19.08.2021" sheetId="7" state="hidden" r:id="rId4"/>
    <sheet name="08.09.2025" sheetId="18" r:id="rId5"/>
    <sheet name="Кзн - Екат" sheetId="10" state="hidden" r:id="rId6"/>
    <sheet name="Кзн - Екат " sheetId="12" state="hidden" r:id="rId7"/>
    <sheet name="15.06.20" sheetId="6" state="hidden" r:id="rId8"/>
    <sheet name="с ММПО" sheetId="4" state="hidden" r:id="rId9"/>
  </sheets>
  <definedNames>
    <definedName name="_xlnm.Print_Area" localSheetId="4">'08.09.2025'!$A$1:$I$32</definedName>
    <definedName name="_xlnm.Print_Area" localSheetId="3">'19.08.2021'!$A$1:$I$31</definedName>
    <definedName name="_xlnm.Print_Area" localSheetId="1">'23.07.20'!$A$1:$H$31</definedName>
    <definedName name="_xlnm.Print_Area" localSheetId="2">Казань!$A$1:$H$35</definedName>
    <definedName name="_xlnm.Print_Area" localSheetId="5">'Кзн - Екат'!$A$1:$I$35</definedName>
    <definedName name="_xlnm.Print_Area" localSheetId="6">'Кзн - Екат '!$A$1:$I$31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8" l="1"/>
  <c r="B29" i="18"/>
  <c r="B28" i="18"/>
  <c r="B27" i="18"/>
  <c r="H20" i="18"/>
  <c r="F21" i="18" s="1"/>
  <c r="B14" i="18"/>
  <c r="I4" i="12" l="1"/>
  <c r="C4" i="12"/>
  <c r="A4" i="12"/>
  <c r="B29" i="12"/>
  <c r="B28" i="12"/>
  <c r="B27" i="12"/>
  <c r="B26" i="12"/>
  <c r="H20" i="12" l="1"/>
  <c r="F21" i="12" s="1"/>
  <c r="H21" i="12" s="1"/>
  <c r="F23" i="12" s="1"/>
  <c r="H23" i="12" s="1"/>
  <c r="F24" i="12" s="1"/>
  <c r="H24" i="12" s="1"/>
  <c r="B14" i="12"/>
  <c r="C33" i="10" l="1"/>
  <c r="C32" i="10"/>
  <c r="C31" i="10"/>
  <c r="C30" i="10"/>
  <c r="B17" i="10"/>
  <c r="H23" i="10"/>
  <c r="F24" i="10" s="1"/>
  <c r="H24" i="10" s="1"/>
  <c r="F26" i="10" s="1"/>
  <c r="H26" i="10" l="1"/>
  <c r="F27" i="10" s="1"/>
  <c r="H27" i="10" s="1"/>
  <c r="I4" i="7" l="1"/>
  <c r="B26" i="5" l="1"/>
  <c r="B26" i="7"/>
  <c r="B28" i="5"/>
  <c r="B27" i="5"/>
  <c r="B29" i="5"/>
  <c r="E22" i="5"/>
  <c r="G22" i="5" s="1"/>
  <c r="E23" i="5" s="1"/>
  <c r="G23" i="5" s="1"/>
  <c r="E24" i="5" s="1"/>
  <c r="G24" i="5" s="1"/>
  <c r="E25" i="5" s="1"/>
  <c r="G25" i="5" s="1"/>
  <c r="G21" i="5"/>
  <c r="B29" i="7" l="1"/>
  <c r="B28" i="7"/>
  <c r="B27" i="7"/>
  <c r="B14" i="7"/>
  <c r="H20" i="7"/>
  <c r="F21" i="7" s="1"/>
  <c r="B32" i="8"/>
  <c r="F27" i="8"/>
  <c r="B31" i="8" s="1"/>
  <c r="D27" i="8"/>
  <c r="B30" i="8" s="1"/>
  <c r="C27" i="8"/>
  <c r="B16" i="8" s="1"/>
  <c r="E23" i="8"/>
  <c r="G23" i="8" s="1"/>
  <c r="E24" i="8" s="1"/>
  <c r="G24" i="8" s="1"/>
  <c r="E25" i="8" s="1"/>
  <c r="G25" i="8" s="1"/>
  <c r="E26" i="8" s="1"/>
  <c r="G26" i="8" s="1"/>
  <c r="E27" i="8" s="1"/>
  <c r="B29" i="8" s="1"/>
  <c r="G22" i="8"/>
  <c r="A4" i="7"/>
  <c r="H21" i="7" l="1"/>
  <c r="F22" i="7" l="1"/>
  <c r="B30" i="6"/>
  <c r="B29" i="6"/>
  <c r="B28" i="6"/>
  <c r="G22" i="6"/>
  <c r="E23" i="6" s="1"/>
  <c r="G23" i="6" s="1"/>
  <c r="E24" i="6" s="1"/>
  <c r="G24" i="6" s="1"/>
  <c r="E25" i="6" s="1"/>
  <c r="G25" i="6" s="1"/>
  <c r="E26" i="6" s="1"/>
  <c r="G26" i="6" s="1"/>
  <c r="H16" i="6"/>
  <c r="H22" i="7" l="1"/>
  <c r="B29" i="4"/>
  <c r="B31" i="4"/>
  <c r="G22" i="4"/>
  <c r="E23" i="4" s="1"/>
  <c r="G23" i="4" s="1"/>
  <c r="E24" i="4" s="1"/>
  <c r="G24" i="4" s="1"/>
  <c r="E25" i="4" s="1"/>
  <c r="G25" i="4" s="1"/>
  <c r="E26" i="4" s="1"/>
  <c r="G26" i="4" s="1"/>
  <c r="E27" i="4" s="1"/>
  <c r="G27" i="4" s="1"/>
  <c r="C27" i="4"/>
  <c r="H16" i="4" s="1"/>
  <c r="H15" i="5"/>
  <c r="B30" i="4"/>
  <c r="F23" i="7" l="1"/>
  <c r="B53" i="2"/>
  <c r="B52" i="2"/>
  <c r="B51" i="2"/>
  <c r="C49" i="2"/>
  <c r="G38" i="2" s="1"/>
  <c r="H23" i="7" l="1"/>
  <c r="G45" i="2"/>
  <c r="E46" i="2"/>
  <c r="G46" i="2" s="1"/>
  <c r="E47" i="2" s="1"/>
  <c r="G47" i="2" s="1"/>
  <c r="E48" i="2" s="1"/>
  <c r="G48" i="2" s="1"/>
  <c r="E49" i="2" s="1"/>
  <c r="G49" i="2" s="1"/>
  <c r="F24" i="7" l="1"/>
  <c r="B29" i="2"/>
  <c r="B28" i="2"/>
  <c r="B27" i="2"/>
  <c r="G21" i="2"/>
  <c r="E22" i="2" s="1"/>
  <c r="G22" i="2" s="1"/>
  <c r="E23" i="2" s="1"/>
  <c r="G23" i="2" s="1"/>
  <c r="E24" i="2" s="1"/>
  <c r="G24" i="2" s="1"/>
  <c r="E25" i="2" s="1"/>
  <c r="G25" i="2" s="1"/>
  <c r="H15" i="2"/>
  <c r="H24" i="7" l="1"/>
</calcChain>
</file>

<file path=xl/sharedStrings.xml><?xml version="1.0" encoding="utf-8"?>
<sst xmlns="http://schemas.openxmlformats.org/spreadsheetml/2006/main" count="544" uniqueCount="135">
  <si>
    <t>СОГЛАСОВАНО</t>
  </si>
  <si>
    <t>УТВЕРЖДАЮ</t>
  </si>
  <si>
    <t>Заместитель директора по логистике макрорегион  "СИБИРЬ"                                                    АО "Почта России"</t>
  </si>
  <si>
    <t>Руководитель Департамента управления транспортом Блок логистики                                                                              АО "Почта России"</t>
  </si>
  <si>
    <t>____________</t>
  </si>
  <si>
    <t xml:space="preserve">_____________ </t>
  </si>
  <si>
    <t>________________  2020г.</t>
  </si>
  <si>
    <t>________________2020</t>
  </si>
  <si>
    <t>Расписание движения транспорта по магистральному маршруту</t>
  </si>
  <si>
    <t>Тип маршрута</t>
  </si>
  <si>
    <t>Магистральный</t>
  </si>
  <si>
    <t>Номер расписания</t>
  </si>
  <si>
    <t>Дата ввода</t>
  </si>
  <si>
    <t>Частота курсирования</t>
  </si>
  <si>
    <t>ежедневно</t>
  </si>
  <si>
    <t>Наименование перевозчика</t>
  </si>
  <si>
    <t>наемный</t>
  </si>
  <si>
    <t>Протяженность маршрута</t>
  </si>
  <si>
    <t>Вид обмена</t>
  </si>
  <si>
    <t xml:space="preserve">Грузоподъемность </t>
  </si>
  <si>
    <t>время московское</t>
  </si>
  <si>
    <t>Наименование пунктов обмена по пути следования от начального пункта до конечного</t>
  </si>
  <si>
    <t>Адрес</t>
  </si>
  <si>
    <t>Расстояния между пунктами обмена (км)</t>
  </si>
  <si>
    <t xml:space="preserve">Время движения автомашины </t>
  </si>
  <si>
    <t>Примечание</t>
  </si>
  <si>
    <t>В пути                            час .мин</t>
  </si>
  <si>
    <t>Прибытие  час.мин</t>
  </si>
  <si>
    <t>Стоянка час.мин</t>
  </si>
  <si>
    <t>Отправление час.мин</t>
  </si>
  <si>
    <t>Погрузка почты</t>
  </si>
  <si>
    <t>Выгрузка почты</t>
  </si>
  <si>
    <t>Всего на маршруте</t>
  </si>
  <si>
    <t>Время в пути</t>
  </si>
  <si>
    <t xml:space="preserve"> </t>
  </si>
  <si>
    <t>Время в обмене</t>
  </si>
  <si>
    <t>НОВОСИБИРСК МСЦ - КАЗАНЬ МСЦ - НОВОСИБИРСК МСЦ</t>
  </si>
  <si>
    <t>10+10т</t>
  </si>
  <si>
    <r>
      <t>Казань ЛПЦ</t>
    </r>
    <r>
      <rPr>
        <sz val="11"/>
        <rFont val="Times New Roman"/>
        <family val="1"/>
        <charset val="204"/>
      </rPr>
      <t xml:space="preserve">                         </t>
    </r>
  </si>
  <si>
    <t>Республика Татарстан, Столбищенское сельское поселение, международный аэропорт "Казань",  ул. Почтовая, д. 1</t>
  </si>
  <si>
    <t>отдых</t>
  </si>
  <si>
    <t>г. Новосибирск, ул. Шамшурина,45</t>
  </si>
  <si>
    <r>
      <t>Новосибирск</t>
    </r>
    <r>
      <rPr>
        <sz val="10"/>
        <rFont val="Times New Roman"/>
        <family val="1"/>
        <charset val="204"/>
      </rPr>
      <t xml:space="preserve"> МСЦ</t>
    </r>
  </si>
  <si>
    <t>контейнеры</t>
  </si>
  <si>
    <t>Заместитель директора по логистике макрорегион  "ВОЛГА"                                                    АО "Почта России"</t>
  </si>
  <si>
    <t>Новосибирск</t>
  </si>
  <si>
    <t>Д+1</t>
  </si>
  <si>
    <t>Д+4</t>
  </si>
  <si>
    <t>доставка</t>
  </si>
  <si>
    <t>КС посылки</t>
  </si>
  <si>
    <t>Д+3</t>
  </si>
  <si>
    <t>по мере необходимости</t>
  </si>
  <si>
    <t>ТОЛМАЧЕВО ММПО -НОВОСИБИРСК МСЦ - КАЗАНЬ МСЦ - НОВОСИБИРСК МСЦ</t>
  </si>
  <si>
    <t xml:space="preserve"> ММПО Толмачево</t>
  </si>
  <si>
    <t>Омский тракт, 1, к.1</t>
  </si>
  <si>
    <r>
      <t>Новосибирск</t>
    </r>
    <r>
      <rPr>
        <b/>
        <sz val="10"/>
        <rFont val="Times New Roman"/>
        <family val="1"/>
        <charset val="204"/>
      </rPr>
      <t xml:space="preserve"> МСЦ</t>
    </r>
  </si>
  <si>
    <t>27</t>
  </si>
  <si>
    <t>_____________ А.В. Милихин</t>
  </si>
  <si>
    <t>____________С.А. Аникин</t>
  </si>
  <si>
    <t>КСРП-П</t>
  </si>
  <si>
    <t>Погрузка  почтыи и таможенное оформление</t>
  </si>
  <si>
    <t>Выгрузка почты и таможенное оформление</t>
  </si>
  <si>
    <r>
      <rPr>
        <b/>
        <sz val="14.5"/>
        <color rgb="FFFF0000"/>
        <rFont val="Times New Roman"/>
        <family val="1"/>
        <charset val="204"/>
      </rPr>
      <t>ТОЛМАЧЕВО ММПО</t>
    </r>
    <r>
      <rPr>
        <b/>
        <sz val="14.5"/>
        <rFont val="Times New Roman"/>
        <family val="1"/>
        <charset val="204"/>
      </rPr>
      <t xml:space="preserve"> -НОВОСИБИРСК МСЦ - КАЗАНЬ МСЦ - НОВОСИБИРСК МСЦ</t>
    </r>
  </si>
  <si>
    <t>Руководитель Департамента управления транспортом Блок логистики  АО "Почта России"</t>
  </si>
  <si>
    <t>Заместитель директора по логистике макрорегион  "ВОЛГА"  АО "Почта России"</t>
  </si>
  <si>
    <t>Заместитель директора по логистике макрорегион  "СИБИРЬ" АО "Почта России"</t>
  </si>
  <si>
    <t>В пути час .мин</t>
  </si>
  <si>
    <t>Руководитель Департамента управления транспортом Блок логистики АО "Почта России"</t>
  </si>
  <si>
    <t>С.А. Аникин</t>
  </si>
  <si>
    <t>А.В. Милихин</t>
  </si>
  <si>
    <t>Расписание движения автотранспорта по  магистральному маршруту</t>
  </si>
  <si>
    <t>Протяженность маршрута (км)</t>
  </si>
  <si>
    <t>Грузоподъемность ТС (тонн)</t>
  </si>
  <si>
    <t>Индекс</t>
  </si>
  <si>
    <t>Время движения автомашины</t>
  </si>
  <si>
    <t>В пути 
час .мин</t>
  </si>
  <si>
    <t>Прибытие 
час. мин</t>
  </si>
  <si>
    <t>Стоянка 
час.мин</t>
  </si>
  <si>
    <t>г. Новосибирск, Омский тракт, 15</t>
  </si>
  <si>
    <t>Погрузка</t>
  </si>
  <si>
    <t>Выгрузка</t>
  </si>
  <si>
    <t>час.</t>
  </si>
  <si>
    <t>Время ПРР</t>
  </si>
  <si>
    <t>Перерыв (простой, отдых)</t>
  </si>
  <si>
    <t>Заместитель начальника Новосибирского ЛПЦ</t>
  </si>
  <si>
    <t>Казаков Д.А.</t>
  </si>
  <si>
    <t>НОВОСИБИРСК ЛПЦ - КАЗАНЬ ЛПЦ - НОВОСИБИРСК ЛПЦ</t>
  </si>
  <si>
    <t>Грузоподъемность ТС кг</t>
  </si>
  <si>
    <t>Время московское</t>
  </si>
  <si>
    <t>Новосибирск  ЛПЦ</t>
  </si>
  <si>
    <t>Омский трак, 15</t>
  </si>
  <si>
    <t xml:space="preserve">Казань ЛПЦ                         </t>
  </si>
  <si>
    <t xml:space="preserve">Протяженность м-та </t>
  </si>
  <si>
    <t>Перерыв (отдых)</t>
  </si>
  <si>
    <t xml:space="preserve">Новосибирск - Казань - Новосибирск </t>
  </si>
  <si>
    <t>Заместитель директора по логистике МР "СИБИРЬ" АО "Почта России"</t>
  </si>
  <si>
    <t>Ежедневно</t>
  </si>
  <si>
    <t>Наемный</t>
  </si>
  <si>
    <t>Часовой пояс</t>
  </si>
  <si>
    <t>РАСПИСАНИЕ</t>
  </si>
  <si>
    <t xml:space="preserve"> движения автотранспорта с почтой по магистральному маршруту</t>
  </si>
  <si>
    <t xml:space="preserve"> Казань ЛПЦ - Екатеринбург МСЦ - Казань ЛПЦ </t>
  </si>
  <si>
    <t>Тип маршрута:</t>
  </si>
  <si>
    <t>Магистраль</t>
  </si>
  <si>
    <t>Номер расписания:</t>
  </si>
  <si>
    <t>Дата ввода:</t>
  </si>
  <si>
    <t>Частота курсирования:</t>
  </si>
  <si>
    <t>Наименование перевозчика:</t>
  </si>
  <si>
    <t>Протяженность маршрута (км.):</t>
  </si>
  <si>
    <t>Вид обмена:</t>
  </si>
  <si>
    <t>Грузоподъемность ТС (кг.):</t>
  </si>
  <si>
    <t>20 000 кг.</t>
  </si>
  <si>
    <t xml:space="preserve">Екатеринбург ЛПЦ                         </t>
  </si>
  <si>
    <t>21-00/23-00</t>
  </si>
  <si>
    <t>08-00/10-00</t>
  </si>
  <si>
    <t>Свердловская область, г. Екатеринбург, ул. Вокзальная, д.26</t>
  </si>
  <si>
    <t>Заместитель директора по логистике МР "ВОЛГА" АО "Почта России"</t>
  </si>
  <si>
    <t>А.Н. Плотников</t>
  </si>
  <si>
    <t>Заместитель директора по логистике МР "Урал" АО "Почта России"</t>
  </si>
  <si>
    <t>С.И. Волегов</t>
  </si>
  <si>
    <t>г. Новосибирск, Омский тракт, д. 15</t>
  </si>
  <si>
    <t>Свердловская область, г. Екатеринбург, ул. Вокзальная, д. 26</t>
  </si>
  <si>
    <t xml:space="preserve"> Расписание движения автотранспорта по магистральному маршруту</t>
  </si>
  <si>
    <t xml:space="preserve">Екатеринбург МСЦ                       </t>
  </si>
  <si>
    <t xml:space="preserve">Екатеринбург МСЦ                   </t>
  </si>
  <si>
    <t>20т</t>
  </si>
  <si>
    <t>Протяженность маршрута (км.)</t>
  </si>
  <si>
    <t xml:space="preserve">Грузоподъемность ТС </t>
  </si>
  <si>
    <t>Главный специалист ГУПТ ОУА ДУТ           С.С. Михальчук</t>
  </si>
  <si>
    <t>г. Екатеринбург, ул.Совхозная, д. 18</t>
  </si>
  <si>
    <t>НОВОСИБИРСК ЛПЦ</t>
  </si>
  <si>
    <t xml:space="preserve">ЕКАТЕРИНБУРГ МСЦ                     </t>
  </si>
  <si>
    <t>магистральный</t>
  </si>
  <si>
    <t>НОВОСИБИРСК - ЕКАТЕРИНБУРГ</t>
  </si>
  <si>
    <t>10/20 тонн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</si>
</sst>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h]:mm:ss;@"/>
    <numFmt numFmtId="165" formatCode="h:mm;@"/>
    <numFmt numFmtId="166" formatCode="0.0"/>
    <numFmt numFmtId="167" formatCode="h:mm:ss;@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.5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1" fillId="0" borderId="0"/>
    <xf numFmtId="0" fontId="5" fillId="0" borderId="0"/>
  </cellStyleXfs>
  <cellXfs count="369">
    <xf numFmtId="0" fontId="0" fillId="0" borderId="0" xfId="0"/>
    <xf numFmtId="0" fontId="2" fillId="0" borderId="0" xfId="1" applyFont="1" applyFill="1" applyAlignment="1">
      <alignment horizontal="center" vertical="center"/>
    </xf>
    <xf numFmtId="0" fontId="2" fillId="0" borderId="0" xfId="2" applyFont="1" applyFill="1" applyAlignment="1">
      <alignment vertical="center"/>
    </xf>
    <xf numFmtId="0" fontId="4" fillId="0" borderId="0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vertical="top" wrapText="1"/>
    </xf>
    <xf numFmtId="0" fontId="4" fillId="0" borderId="0" xfId="2" applyFont="1" applyBorder="1" applyAlignment="1"/>
    <xf numFmtId="0" fontId="4" fillId="0" borderId="0" xfId="2" applyFont="1" applyBorder="1" applyAlignment="1">
      <alignment horizontal="center" vertical="center" wrapText="1"/>
    </xf>
    <xf numFmtId="0" fontId="4" fillId="0" borderId="0" xfId="3" applyFont="1" applyBorder="1" applyAlignment="1">
      <alignment horizontal="right" vertical="center"/>
    </xf>
    <xf numFmtId="0" fontId="4" fillId="0" borderId="0" xfId="2" applyFont="1" applyBorder="1" applyAlignment="1">
      <alignment vertical="center"/>
    </xf>
    <xf numFmtId="0" fontId="4" fillId="0" borderId="0" xfId="2" applyFont="1" applyFill="1" applyBorder="1"/>
    <xf numFmtId="0" fontId="4" fillId="0" borderId="0" xfId="2" applyFont="1" applyBorder="1" applyAlignment="1">
      <alignment horizontal="right"/>
    </xf>
    <xf numFmtId="0" fontId="4" fillId="0" borderId="0" xfId="3" applyFont="1" applyFill="1" applyAlignment="1">
      <alignment horizontal="right" vertical="center"/>
    </xf>
    <xf numFmtId="0" fontId="4" fillId="0" borderId="0" xfId="2" applyFont="1" applyFill="1" applyAlignment="1">
      <alignment vertical="center"/>
    </xf>
    <xf numFmtId="14" fontId="4" fillId="0" borderId="0" xfId="1" applyNumberFormat="1" applyFont="1" applyFill="1" applyBorder="1" applyAlignment="1">
      <alignment vertical="center"/>
    </xf>
    <xf numFmtId="14" fontId="4" fillId="0" borderId="0" xfId="1" applyNumberFormat="1" applyFont="1" applyFill="1" applyBorder="1" applyAlignment="1">
      <alignment horizontal="right" vertical="center"/>
    </xf>
    <xf numFmtId="0" fontId="6" fillId="0" borderId="0" xfId="3" applyFont="1" applyFill="1" applyAlignment="1">
      <alignment horizontal="center" vertical="center"/>
    </xf>
    <xf numFmtId="14" fontId="6" fillId="0" borderId="0" xfId="3" applyNumberFormat="1" applyFont="1" applyFill="1" applyBorder="1" applyAlignment="1">
      <alignment horizontal="center" vertical="center"/>
    </xf>
    <xf numFmtId="14" fontId="6" fillId="0" borderId="0" xfId="3" applyNumberFormat="1" applyFont="1" applyFill="1" applyBorder="1" applyAlignment="1">
      <alignment vertical="center"/>
    </xf>
    <xf numFmtId="14" fontId="6" fillId="0" borderId="0" xfId="1" applyNumberFormat="1" applyFont="1" applyFill="1" applyBorder="1" applyAlignment="1">
      <alignment horizontal="center" vertical="center"/>
    </xf>
    <xf numFmtId="0" fontId="7" fillId="0" borderId="0" xfId="2" applyFont="1"/>
    <xf numFmtId="0" fontId="8" fillId="0" borderId="0" xfId="3" applyFont="1" applyFill="1"/>
    <xf numFmtId="0" fontId="2" fillId="0" borderId="0" xfId="2" applyFont="1" applyAlignment="1">
      <alignment vertical="center" wrapText="1"/>
    </xf>
    <xf numFmtId="0" fontId="2" fillId="0" borderId="0" xfId="2" applyFont="1" applyAlignment="1">
      <alignment horizontal="center" vertical="center" wrapText="1"/>
    </xf>
    <xf numFmtId="0" fontId="10" fillId="0" borderId="0" xfId="3" applyFont="1" applyFill="1" applyAlignment="1">
      <alignment horizontal="center" vertical="center" wrapText="1"/>
    </xf>
    <xf numFmtId="0" fontId="6" fillId="0" borderId="0" xfId="3" applyFont="1" applyFill="1" applyAlignment="1">
      <alignment horizontal="left" vertical="center" wrapText="1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6" fillId="0" borderId="0" xfId="3" applyFont="1" applyFill="1"/>
    <xf numFmtId="0" fontId="6" fillId="0" borderId="0" xfId="3" applyFont="1" applyFill="1" applyAlignment="1">
      <alignment horizontal="left"/>
    </xf>
    <xf numFmtId="0" fontId="6" fillId="0" borderId="0" xfId="3" applyFont="1" applyFill="1" applyAlignment="1">
      <alignment horizontal="center"/>
    </xf>
    <xf numFmtId="14" fontId="6" fillId="0" borderId="0" xfId="3" applyNumberFormat="1" applyFont="1" applyFill="1" applyAlignment="1">
      <alignment horizontal="center"/>
    </xf>
    <xf numFmtId="14" fontId="12" fillId="0" borderId="0" xfId="3" applyNumberFormat="1" applyFont="1" applyFill="1" applyAlignment="1">
      <alignment horizontal="left"/>
    </xf>
    <xf numFmtId="0" fontId="6" fillId="0" borderId="0" xfId="3" applyFont="1" applyFill="1" applyAlignment="1"/>
    <xf numFmtId="1" fontId="11" fillId="0" borderId="0" xfId="2" applyNumberFormat="1" applyFont="1" applyAlignment="1">
      <alignment horizontal="center" vertical="center"/>
    </xf>
    <xf numFmtId="0" fontId="6" fillId="0" borderId="0" xfId="3" applyFont="1" applyFill="1" applyAlignment="1">
      <alignment horizontal="left" vertical="center"/>
    </xf>
    <xf numFmtId="49" fontId="13" fillId="2" borderId="1" xfId="2" applyNumberFormat="1" applyFont="1" applyFill="1" applyBorder="1" applyAlignment="1">
      <alignment vertical="center" wrapText="1"/>
    </xf>
    <xf numFmtId="164" fontId="13" fillId="2" borderId="1" xfId="2" applyNumberFormat="1" applyFont="1" applyFill="1" applyBorder="1" applyAlignment="1">
      <alignment horizontal="center" vertical="center"/>
    </xf>
    <xf numFmtId="165" fontId="13" fillId="2" borderId="1" xfId="2" applyNumberFormat="1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3" fillId="2" borderId="1" xfId="2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20" fontId="6" fillId="0" borderId="0" xfId="3" applyNumberFormat="1" applyFont="1" applyFill="1" applyBorder="1" applyAlignment="1">
      <alignment horizontal="left" vertical="center" wrapText="1"/>
    </xf>
    <xf numFmtId="165" fontId="6" fillId="0" borderId="0" xfId="3" applyNumberFormat="1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49" fontId="6" fillId="0" borderId="0" xfId="3" applyNumberFormat="1" applyFont="1" applyFill="1" applyBorder="1" applyAlignment="1">
      <alignment horizontal="center" wrapText="1"/>
    </xf>
    <xf numFmtId="20" fontId="6" fillId="0" borderId="0" xfId="3" applyNumberFormat="1" applyFont="1" applyFill="1" applyBorder="1" applyAlignment="1">
      <alignment horizontal="center" vertical="center" wrapText="1"/>
    </xf>
    <xf numFmtId="164" fontId="6" fillId="0" borderId="0" xfId="3" applyNumberFormat="1" applyFont="1" applyFill="1" applyBorder="1" applyAlignment="1">
      <alignment horizontal="left" vertical="center" wrapText="1"/>
    </xf>
    <xf numFmtId="20" fontId="6" fillId="0" borderId="0" xfId="3" applyNumberFormat="1" applyFont="1" applyFill="1" applyBorder="1" applyAlignment="1">
      <alignment vertical="center" wrapText="1"/>
    </xf>
    <xf numFmtId="164" fontId="6" fillId="0" borderId="0" xfId="3" applyNumberFormat="1" applyFont="1" applyFill="1" applyBorder="1" applyAlignment="1">
      <alignment horizontal="center" vertical="center"/>
    </xf>
    <xf numFmtId="49" fontId="10" fillId="0" borderId="0" xfId="3" applyNumberFormat="1" applyFont="1" applyFill="1" applyBorder="1" applyAlignment="1">
      <alignment wrapText="1"/>
    </xf>
    <xf numFmtId="164" fontId="6" fillId="0" borderId="0" xfId="3" applyNumberFormat="1" applyFont="1" applyFill="1" applyBorder="1" applyAlignment="1">
      <alignment horizontal="center" wrapText="1"/>
    </xf>
    <xf numFmtId="0" fontId="14" fillId="0" borderId="0" xfId="3" applyFont="1" applyFill="1" applyAlignment="1">
      <alignment horizontal="left"/>
    </xf>
    <xf numFmtId="0" fontId="3" fillId="0" borderId="0" xfId="2"/>
    <xf numFmtId="49" fontId="16" fillId="0" borderId="1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49" fontId="16" fillId="0" borderId="1" xfId="4" applyNumberFormat="1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14" fillId="0" borderId="0" xfId="2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4" fillId="0" borderId="0" xfId="3" applyFont="1" applyFill="1"/>
    <xf numFmtId="3" fontId="10" fillId="0" borderId="0" xfId="2" applyNumberFormat="1" applyFont="1" applyAlignment="1">
      <alignment horizontal="left" vertical="center"/>
    </xf>
    <xf numFmtId="0" fontId="0" fillId="0" borderId="1" xfId="0" applyBorder="1"/>
    <xf numFmtId="0" fontId="6" fillId="0" borderId="1" xfId="3" applyFont="1" applyFill="1" applyBorder="1" applyAlignment="1">
      <alignment horizontal="center" vertical="center" wrapText="1"/>
    </xf>
    <xf numFmtId="20" fontId="6" fillId="0" borderId="1" xfId="3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3" fillId="2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3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6" fillId="0" borderId="0" xfId="5" applyFont="1" applyFill="1" applyAlignment="1"/>
    <xf numFmtId="0" fontId="12" fillId="0" borderId="0" xfId="3" applyFont="1" applyFill="1" applyAlignment="1">
      <alignment horizontal="left"/>
    </xf>
    <xf numFmtId="0" fontId="6" fillId="0" borderId="0" xfId="2" applyFont="1" applyAlignment="1">
      <alignment horizontal="left" vertical="center"/>
    </xf>
    <xf numFmtId="0" fontId="12" fillId="0" borderId="0" xfId="3" applyFont="1" applyFill="1"/>
    <xf numFmtId="49" fontId="20" fillId="0" borderId="1" xfId="2" applyNumberFormat="1" applyFont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14" fontId="6" fillId="0" borderId="0" xfId="3" applyNumberFormat="1" applyFont="1" applyFill="1" applyAlignment="1">
      <alignment horizontal="left"/>
    </xf>
    <xf numFmtId="0" fontId="4" fillId="0" borderId="0" xfId="2" applyFont="1" applyFill="1" applyBorder="1" applyAlignment="1">
      <alignment horizontal="right"/>
    </xf>
    <xf numFmtId="0" fontId="22" fillId="0" borderId="0" xfId="0" applyFont="1"/>
    <xf numFmtId="0" fontId="4" fillId="0" borderId="0" xfId="0" applyFont="1"/>
    <xf numFmtId="0" fontId="23" fillId="0" borderId="0" xfId="0" applyFont="1"/>
    <xf numFmtId="0" fontId="24" fillId="0" borderId="0" xfId="0" applyFont="1" applyBorder="1" applyAlignment="1">
      <alignment vertical="top"/>
    </xf>
    <xf numFmtId="0" fontId="25" fillId="0" borderId="0" xfId="0" applyFont="1"/>
    <xf numFmtId="0" fontId="24" fillId="0" borderId="0" xfId="0" applyFont="1"/>
    <xf numFmtId="0" fontId="4" fillId="0" borderId="1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right"/>
    </xf>
    <xf numFmtId="0" fontId="2" fillId="0" borderId="0" xfId="6" applyFont="1" applyFill="1" applyAlignment="1">
      <alignment vertical="center"/>
    </xf>
    <xf numFmtId="0" fontId="4" fillId="0" borderId="0" xfId="6" applyFont="1" applyFill="1" applyBorder="1" applyAlignment="1">
      <alignment vertical="center" wrapText="1"/>
    </xf>
    <xf numFmtId="0" fontId="4" fillId="0" borderId="0" xfId="6" applyFont="1" applyFill="1" applyBorder="1" applyAlignment="1">
      <alignment horizontal="center" vertical="center" wrapText="1"/>
    </xf>
    <xf numFmtId="0" fontId="4" fillId="0" borderId="0" xfId="6" applyFont="1" applyFill="1" applyBorder="1" applyAlignment="1">
      <alignment vertical="top" wrapText="1"/>
    </xf>
    <xf numFmtId="0" fontId="4" fillId="0" borderId="0" xfId="6" applyFont="1" applyBorder="1" applyAlignment="1"/>
    <xf numFmtId="0" fontId="4" fillId="0" borderId="0" xfId="6" applyFont="1" applyBorder="1" applyAlignment="1">
      <alignment horizontal="center" vertical="center" wrapText="1"/>
    </xf>
    <xf numFmtId="0" fontId="4" fillId="0" borderId="0" xfId="6" applyFont="1" applyBorder="1" applyAlignment="1">
      <alignment vertical="center"/>
    </xf>
    <xf numFmtId="0" fontId="4" fillId="0" borderId="0" xfId="6" applyFont="1" applyFill="1" applyBorder="1"/>
    <xf numFmtId="0" fontId="4" fillId="0" borderId="0" xfId="6" applyFont="1" applyBorder="1" applyAlignment="1">
      <alignment horizontal="right"/>
    </xf>
    <xf numFmtId="0" fontId="4" fillId="0" borderId="0" xfId="6" applyFont="1" applyFill="1" applyAlignment="1">
      <alignment vertical="center"/>
    </xf>
    <xf numFmtId="0" fontId="4" fillId="0" borderId="0" xfId="3" applyFont="1" applyFill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vertical="center"/>
    </xf>
    <xf numFmtId="14" fontId="4" fillId="0" borderId="0" xfId="1" applyNumberFormat="1" applyFont="1" applyFill="1" applyBorder="1" applyAlignment="1">
      <alignment horizontal="center" vertical="center"/>
    </xf>
    <xf numFmtId="0" fontId="23" fillId="0" borderId="0" xfId="6" applyFont="1"/>
    <xf numFmtId="0" fontId="4" fillId="0" borderId="0" xfId="3" applyFont="1" applyFill="1"/>
    <xf numFmtId="0" fontId="4" fillId="0" borderId="0" xfId="6" applyFont="1" applyBorder="1" applyAlignment="1">
      <alignment horizontal="center" vertical="center"/>
    </xf>
    <xf numFmtId="0" fontId="2" fillId="0" borderId="0" xfId="6" applyFont="1" applyAlignment="1">
      <alignment vertical="center" wrapText="1"/>
    </xf>
    <xf numFmtId="0" fontId="2" fillId="0" borderId="0" xfId="6" applyFont="1" applyAlignment="1">
      <alignment horizontal="center" vertical="center" wrapText="1"/>
    </xf>
    <xf numFmtId="0" fontId="4" fillId="0" borderId="0" xfId="3" applyFont="1" applyFill="1" applyAlignment="1">
      <alignment horizontal="left" vertical="center" wrapText="1"/>
    </xf>
    <xf numFmtId="0" fontId="23" fillId="0" borderId="0" xfId="6" applyFont="1" applyAlignment="1">
      <alignment horizontal="left" vertical="center"/>
    </xf>
    <xf numFmtId="0" fontId="2" fillId="0" borderId="0" xfId="3" applyFont="1" applyFill="1" applyAlignment="1">
      <alignment horizontal="center" vertical="center" wrapText="1"/>
    </xf>
    <xf numFmtId="0" fontId="23" fillId="0" borderId="0" xfId="6" applyFont="1" applyAlignment="1">
      <alignment horizontal="center" vertical="center"/>
    </xf>
    <xf numFmtId="0" fontId="4" fillId="0" borderId="0" xfId="3" applyFont="1" applyFill="1" applyAlignment="1">
      <alignment horizontal="left"/>
    </xf>
    <xf numFmtId="14" fontId="26" fillId="0" borderId="0" xfId="3" applyNumberFormat="1" applyFont="1" applyFill="1" applyAlignment="1">
      <alignment horizontal="left"/>
    </xf>
    <xf numFmtId="0" fontId="4" fillId="0" borderId="0" xfId="3" applyFont="1" applyFill="1" applyAlignment="1">
      <alignment horizontal="center"/>
    </xf>
    <xf numFmtId="14" fontId="4" fillId="0" borderId="0" xfId="3" applyNumberFormat="1" applyFont="1" applyFill="1" applyAlignment="1">
      <alignment horizontal="center"/>
    </xf>
    <xf numFmtId="0" fontId="26" fillId="0" borderId="0" xfId="3" applyFont="1" applyFill="1" applyAlignment="1">
      <alignment horizontal="left"/>
    </xf>
    <xf numFmtId="0" fontId="4" fillId="0" borderId="0" xfId="6" applyFont="1" applyAlignment="1">
      <alignment horizontal="left" vertical="center"/>
    </xf>
    <xf numFmtId="3" fontId="2" fillId="0" borderId="0" xfId="6" applyNumberFormat="1" applyFont="1" applyAlignment="1">
      <alignment horizontal="left" vertical="center"/>
    </xf>
    <xf numFmtId="1" fontId="23" fillId="0" borderId="0" xfId="6" applyNumberFormat="1" applyFont="1" applyAlignment="1">
      <alignment horizontal="center" vertical="center"/>
    </xf>
    <xf numFmtId="0" fontId="8" fillId="0" borderId="0" xfId="0" applyFont="1" applyBorder="1" applyAlignment="1">
      <alignment vertical="top"/>
    </xf>
    <xf numFmtId="0" fontId="4" fillId="0" borderId="0" xfId="3" applyFont="1" applyFill="1" applyAlignment="1">
      <alignment horizontal="left" vertical="center"/>
    </xf>
    <xf numFmtId="0" fontId="26" fillId="0" borderId="0" xfId="3" applyFont="1" applyFill="1"/>
    <xf numFmtId="49" fontId="2" fillId="0" borderId="1" xfId="6" applyNumberFormat="1" applyFont="1" applyBorder="1" applyAlignment="1">
      <alignment horizontal="left" vertical="center" wrapText="1"/>
    </xf>
    <xf numFmtId="49" fontId="4" fillId="2" borderId="1" xfId="6" applyNumberFormat="1" applyFont="1" applyFill="1" applyBorder="1" applyAlignment="1">
      <alignment vertical="center" wrapText="1"/>
    </xf>
    <xf numFmtId="164" fontId="4" fillId="2" borderId="1" xfId="6" applyNumberFormat="1" applyFont="1" applyFill="1" applyBorder="1" applyAlignment="1">
      <alignment horizontal="center" vertical="center"/>
    </xf>
    <xf numFmtId="165" fontId="4" fillId="2" borderId="1" xfId="6" applyNumberFormat="1" applyFont="1" applyFill="1" applyBorder="1" applyAlignment="1">
      <alignment horizontal="center" vertical="center"/>
    </xf>
    <xf numFmtId="0" fontId="4" fillId="0" borderId="1" xfId="6" applyFont="1" applyBorder="1" applyAlignment="1">
      <alignment horizontal="left" vertical="center" wrapText="1"/>
    </xf>
    <xf numFmtId="166" fontId="4" fillId="2" borderId="1" xfId="6" applyNumberFormat="1" applyFont="1" applyFill="1" applyBorder="1" applyAlignment="1">
      <alignment horizontal="center" vertical="center" wrapText="1"/>
    </xf>
    <xf numFmtId="0" fontId="4" fillId="0" borderId="1" xfId="6" applyFont="1" applyBorder="1" applyAlignment="1">
      <alignment horizontal="left" vertical="center"/>
    </xf>
    <xf numFmtId="49" fontId="2" fillId="0" borderId="1" xfId="4" applyNumberFormat="1" applyFont="1" applyBorder="1" applyAlignment="1">
      <alignment horizontal="left" vertical="center" wrapText="1"/>
    </xf>
    <xf numFmtId="0" fontId="4" fillId="0" borderId="1" xfId="4" applyFont="1" applyBorder="1" applyAlignment="1">
      <alignment horizontal="left" vertical="center" wrapText="1"/>
    </xf>
    <xf numFmtId="166" fontId="4" fillId="2" borderId="1" xfId="6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/>
    </xf>
    <xf numFmtId="0" fontId="27" fillId="0" borderId="0" xfId="0" applyFont="1"/>
    <xf numFmtId="20" fontId="4" fillId="0" borderId="0" xfId="3" applyNumberFormat="1" applyFont="1" applyFill="1" applyBorder="1" applyAlignment="1">
      <alignment horizontal="left" vertical="center" wrapText="1"/>
    </xf>
    <xf numFmtId="165" fontId="4" fillId="0" borderId="0" xfId="3" applyNumberFormat="1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/>
    </xf>
    <xf numFmtId="165" fontId="4" fillId="0" borderId="0" xfId="3" applyNumberFormat="1" applyFont="1" applyFill="1" applyBorder="1" applyAlignment="1">
      <alignment horizontal="center" vertical="center"/>
    </xf>
    <xf numFmtId="49" fontId="4" fillId="0" borderId="0" xfId="3" applyNumberFormat="1" applyFont="1" applyFill="1" applyBorder="1" applyAlignment="1">
      <alignment horizontal="center" wrapText="1"/>
    </xf>
    <xf numFmtId="20" fontId="4" fillId="0" borderId="0" xfId="3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/>
    </xf>
    <xf numFmtId="20" fontId="4" fillId="0" borderId="0" xfId="0" applyNumberFormat="1" applyFont="1"/>
    <xf numFmtId="0" fontId="4" fillId="0" borderId="0" xfId="0" applyFont="1" applyBorder="1" applyAlignment="1">
      <alignment horizontal="left"/>
    </xf>
    <xf numFmtId="49" fontId="2" fillId="0" borderId="0" xfId="3" applyNumberFormat="1" applyFont="1" applyFill="1" applyBorder="1" applyAlignment="1">
      <alignment wrapText="1"/>
    </xf>
    <xf numFmtId="164" fontId="4" fillId="0" borderId="0" xfId="3" applyNumberFormat="1" applyFont="1" applyFill="1" applyBorder="1" applyAlignment="1">
      <alignment horizontal="center" vertical="center"/>
    </xf>
    <xf numFmtId="164" fontId="4" fillId="0" borderId="0" xfId="3" applyNumberFormat="1" applyFont="1" applyFill="1" applyBorder="1" applyAlignment="1">
      <alignment horizontal="center" wrapText="1"/>
    </xf>
    <xf numFmtId="165" fontId="4" fillId="0" borderId="0" xfId="0" applyNumberFormat="1" applyFont="1"/>
    <xf numFmtId="0" fontId="4" fillId="0" borderId="0" xfId="5" applyFont="1" applyFill="1" applyAlignment="1"/>
    <xf numFmtId="0" fontId="4" fillId="0" borderId="1" xfId="6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left" vertical="center"/>
    </xf>
    <xf numFmtId="0" fontId="6" fillId="0" borderId="1" xfId="3" applyFont="1" applyFill="1" applyBorder="1" applyAlignment="1">
      <alignment horizontal="center" vertical="center" wrapText="1"/>
    </xf>
    <xf numFmtId="0" fontId="6" fillId="0" borderId="0" xfId="0" applyFont="1"/>
    <xf numFmtId="14" fontId="6" fillId="0" borderId="0" xfId="0" applyNumberFormat="1" applyFont="1" applyAlignment="1">
      <alignment horizontal="left"/>
    </xf>
    <xf numFmtId="0" fontId="11" fillId="0" borderId="0" xfId="0" applyFont="1"/>
    <xf numFmtId="0" fontId="6" fillId="0" borderId="0" xfId="0" applyFont="1" applyFill="1" applyAlignment="1">
      <alignment horizontal="left"/>
    </xf>
    <xf numFmtId="14" fontId="10" fillId="0" borderId="0" xfId="0" applyNumberFormat="1" applyFont="1" applyAlignment="1">
      <alignment horizontal="left"/>
    </xf>
    <xf numFmtId="14" fontId="10" fillId="0" borderId="0" xfId="0" applyNumberFormat="1" applyFont="1" applyAlignment="1"/>
    <xf numFmtId="0" fontId="6" fillId="0" borderId="0" xfId="0" applyFont="1" applyAlignment="1">
      <alignment horizontal="left"/>
    </xf>
    <xf numFmtId="0" fontId="28" fillId="0" borderId="0" xfId="0" applyFont="1" applyBorder="1" applyAlignment="1">
      <alignment vertical="top"/>
    </xf>
    <xf numFmtId="166" fontId="6" fillId="0" borderId="0" xfId="0" applyNumberFormat="1" applyFont="1" applyFill="1" applyAlignment="1">
      <alignment horizontal="left"/>
    </xf>
    <xf numFmtId="0" fontId="6" fillId="0" borderId="0" xfId="0" applyFont="1" applyAlignment="1">
      <alignment horizontal="left" vertical="top"/>
    </xf>
    <xf numFmtId="0" fontId="21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2" borderId="1" xfId="6" applyNumberFormat="1" applyFont="1" applyFill="1" applyBorder="1" applyAlignment="1">
      <alignment vertical="center" wrapText="1"/>
    </xf>
    <xf numFmtId="164" fontId="6" fillId="2" borderId="1" xfId="6" applyNumberFormat="1" applyFont="1" applyFill="1" applyBorder="1" applyAlignment="1">
      <alignment horizontal="center" vertical="center"/>
    </xf>
    <xf numFmtId="165" fontId="6" fillId="2" borderId="1" xfId="6" applyNumberFormat="1" applyFont="1" applyFill="1" applyBorder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166" fontId="6" fillId="2" borderId="1" xfId="6" applyNumberFormat="1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/>
    </xf>
    <xf numFmtId="166" fontId="6" fillId="2" borderId="1" xfId="6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horizontal="right"/>
    </xf>
    <xf numFmtId="167" fontId="6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0" fillId="0" borderId="0" xfId="2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vertical="top" wrapText="1"/>
    </xf>
    <xf numFmtId="0" fontId="6" fillId="0" borderId="0" xfId="2" applyFont="1" applyBorder="1" applyAlignment="1">
      <alignment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0" xfId="3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Border="1" applyAlignment="1"/>
    <xf numFmtId="14" fontId="6" fillId="0" borderId="0" xfId="3" applyNumberFormat="1" applyFont="1" applyFill="1" applyAlignment="1">
      <alignment horizontal="right" vertical="center"/>
    </xf>
    <xf numFmtId="0" fontId="6" fillId="0" borderId="0" xfId="3" applyFont="1" applyFill="1" applyAlignment="1">
      <alignment horizontal="right" vertical="center"/>
    </xf>
    <xf numFmtId="0" fontId="6" fillId="0" borderId="0" xfId="2" applyFont="1" applyFill="1" applyAlignment="1">
      <alignment vertical="center"/>
    </xf>
    <xf numFmtId="14" fontId="6" fillId="0" borderId="0" xfId="1" applyNumberFormat="1" applyFont="1" applyFill="1" applyBorder="1" applyAlignment="1">
      <alignment vertical="center"/>
    </xf>
    <xf numFmtId="0" fontId="6" fillId="0" borderId="0" xfId="2" applyFont="1" applyBorder="1" applyAlignment="1">
      <alignment horizontal="right"/>
    </xf>
    <xf numFmtId="164" fontId="6" fillId="0" borderId="0" xfId="0" applyNumberFormat="1" applyFont="1" applyBorder="1" applyAlignment="1">
      <alignment horizontal="right" vertical="center"/>
    </xf>
    <xf numFmtId="167" fontId="6" fillId="0" borderId="0" xfId="0" applyNumberFormat="1" applyFont="1" applyBorder="1" applyAlignment="1">
      <alignment horizontal="right" vertical="center"/>
    </xf>
    <xf numFmtId="49" fontId="10" fillId="0" borderId="1" xfId="6" applyNumberFormat="1" applyFont="1" applyBorder="1" applyAlignment="1">
      <alignment horizontal="center" vertical="center" wrapText="1"/>
    </xf>
    <xf numFmtId="49" fontId="10" fillId="0" borderId="1" xfId="4" applyNumberFormat="1" applyFont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/>
    </xf>
    <xf numFmtId="0" fontId="6" fillId="0" borderId="1" xfId="3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right"/>
    </xf>
    <xf numFmtId="0" fontId="6" fillId="0" borderId="0" xfId="4" applyFont="1" applyFill="1"/>
    <xf numFmtId="0" fontId="28" fillId="0" borderId="0" xfId="4" applyFont="1" applyFill="1" applyAlignment="1">
      <alignment vertical="center"/>
    </xf>
    <xf numFmtId="0" fontId="10" fillId="0" borderId="0" xfId="2" applyFont="1" applyFill="1" applyAlignment="1"/>
    <xf numFmtId="0" fontId="18" fillId="0" borderId="0" xfId="2" applyFont="1" applyFill="1" applyAlignment="1"/>
    <xf numFmtId="0" fontId="18" fillId="0" borderId="0" xfId="2" applyFont="1" applyFill="1"/>
    <xf numFmtId="0" fontId="6" fillId="0" borderId="0" xfId="2" applyFont="1" applyFill="1" applyBorder="1" applyAlignment="1">
      <alignment vertical="center" wrapText="1"/>
    </xf>
    <xf numFmtId="0" fontId="15" fillId="0" borderId="0" xfId="2" applyFont="1" applyFill="1" applyBorder="1" applyAlignment="1">
      <alignment vertical="center" wrapText="1"/>
    </xf>
    <xf numFmtId="0" fontId="15" fillId="0" borderId="0" xfId="2" applyFont="1" applyFill="1"/>
    <xf numFmtId="0" fontId="4" fillId="0" borderId="0" xfId="2" applyFont="1" applyFill="1" applyAlignment="1">
      <alignment horizontal="right"/>
    </xf>
    <xf numFmtId="0" fontId="6" fillId="0" borderId="0" xfId="2" applyFont="1" applyFill="1" applyBorder="1" applyAlignment="1"/>
    <xf numFmtId="0" fontId="15" fillId="0" borderId="0" xfId="2" applyFont="1" applyFill="1" applyBorder="1" applyAlignment="1"/>
    <xf numFmtId="0" fontId="6" fillId="0" borderId="0" xfId="2" applyFont="1" applyFill="1" applyAlignment="1">
      <alignment horizontal="right" vertical="center"/>
    </xf>
    <xf numFmtId="0" fontId="8" fillId="0" borderId="0" xfId="4" applyFont="1" applyFill="1" applyAlignment="1"/>
    <xf numFmtId="0" fontId="15" fillId="0" borderId="0" xfId="4" applyFont="1" applyFill="1"/>
    <xf numFmtId="0" fontId="2" fillId="0" borderId="0" xfId="4" applyFont="1" applyFill="1" applyAlignment="1"/>
    <xf numFmtId="0" fontId="8" fillId="0" borderId="0" xfId="4" applyFont="1" applyFill="1"/>
    <xf numFmtId="0" fontId="8" fillId="0" borderId="0" xfId="4" applyFont="1" applyFill="1" applyAlignment="1">
      <alignment horizontal="center"/>
    </xf>
    <xf numFmtId="0" fontId="8" fillId="0" borderId="0" xfId="4" applyFont="1" applyFill="1" applyAlignment="1">
      <alignment horizontal="left"/>
    </xf>
    <xf numFmtId="49" fontId="8" fillId="0" borderId="0" xfId="4" applyNumberFormat="1" applyFont="1" applyFill="1" applyAlignment="1">
      <alignment horizontal="left"/>
    </xf>
    <xf numFmtId="0" fontId="15" fillId="0" borderId="0" xfId="4" applyFont="1" applyFill="1" applyAlignment="1"/>
    <xf numFmtId="14" fontId="30" fillId="0" borderId="0" xfId="4" applyNumberFormat="1" applyFont="1" applyFill="1" applyAlignment="1">
      <alignment horizontal="left"/>
    </xf>
    <xf numFmtId="0" fontId="8" fillId="0" borderId="0" xfId="4" applyFont="1" applyFill="1" applyAlignment="1">
      <alignment horizontal="right"/>
    </xf>
    <xf numFmtId="0" fontId="31" fillId="0" borderId="0" xfId="7" applyFont="1" applyFill="1" applyAlignment="1"/>
    <xf numFmtId="0" fontId="31" fillId="0" borderId="0" xfId="7" applyFont="1" applyFill="1" applyBorder="1" applyAlignment="1">
      <alignment horizontal="left"/>
    </xf>
    <xf numFmtId="0" fontId="6" fillId="0" borderId="0" xfId="4" applyFont="1" applyFill="1" applyBorder="1" applyAlignment="1">
      <alignment vertical="center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center" vertical="center" wrapText="1"/>
    </xf>
    <xf numFmtId="0" fontId="32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left" vertical="center"/>
    </xf>
    <xf numFmtId="20" fontId="6" fillId="0" borderId="0" xfId="4" applyNumberFormat="1" applyFont="1" applyFill="1" applyBorder="1" applyAlignment="1">
      <alignment horizontal="center" vertical="center" wrapText="1"/>
    </xf>
    <xf numFmtId="20" fontId="6" fillId="0" borderId="0" xfId="3" applyNumberFormat="1" applyFont="1" applyFill="1" applyBorder="1" applyAlignment="1">
      <alignment horizontal="left" vertical="center" wrapText="1"/>
    </xf>
    <xf numFmtId="164" fontId="6" fillId="0" borderId="0" xfId="3" applyNumberFormat="1" applyFont="1" applyFill="1" applyBorder="1" applyAlignment="1">
      <alignment vertical="center" wrapText="1"/>
    </xf>
    <xf numFmtId="166" fontId="31" fillId="0" borderId="0" xfId="7" applyNumberFormat="1" applyFont="1" applyFill="1" applyBorder="1" applyAlignment="1">
      <alignment horizontal="left" vertical="center" wrapText="1"/>
    </xf>
    <xf numFmtId="167" fontId="6" fillId="0" borderId="0" xfId="3" applyNumberFormat="1" applyFont="1" applyFill="1" applyBorder="1" applyAlignment="1">
      <alignment vertical="center" wrapText="1"/>
    </xf>
    <xf numFmtId="0" fontId="6" fillId="0" borderId="0" xfId="4" applyFont="1" applyFill="1" applyAlignment="1">
      <alignment horizontal="center"/>
    </xf>
    <xf numFmtId="164" fontId="31" fillId="0" borderId="0" xfId="7" applyNumberFormat="1" applyFont="1" applyFill="1" applyAlignment="1">
      <alignment horizontal="right" vertical="center"/>
    </xf>
    <xf numFmtId="0" fontId="32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left" vertical="center"/>
    </xf>
    <xf numFmtId="0" fontId="6" fillId="0" borderId="0" xfId="4" applyFont="1" applyFill="1" applyAlignment="1"/>
    <xf numFmtId="165" fontId="6" fillId="0" borderId="0" xfId="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4" applyFont="1" applyFill="1" applyBorder="1"/>
    <xf numFmtId="0" fontId="21" fillId="0" borderId="0" xfId="0" applyFont="1" applyAlignment="1">
      <alignment horizontal="left" vertical="top"/>
    </xf>
    <xf numFmtId="0" fontId="6" fillId="0" borderId="0" xfId="2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/>
    </xf>
    <xf numFmtId="0" fontId="31" fillId="0" borderId="0" xfId="7" applyFont="1" applyFill="1" applyAlignment="1">
      <alignment horizontal="left" vertical="center" wrapText="1"/>
    </xf>
    <xf numFmtId="0" fontId="8" fillId="0" borderId="0" xfId="4" applyFont="1" applyFill="1" applyBorder="1" applyAlignment="1">
      <alignment horizontal="left" vertical="center"/>
    </xf>
    <xf numFmtId="20" fontId="6" fillId="0" borderId="0" xfId="3" applyNumberFormat="1" applyFont="1" applyFill="1" applyBorder="1" applyAlignment="1">
      <alignment horizontal="left" vertical="center" wrapText="1"/>
    </xf>
    <xf numFmtId="20" fontId="6" fillId="0" borderId="0" xfId="3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right" vertical="center" wrapText="1"/>
    </xf>
    <xf numFmtId="14" fontId="6" fillId="0" borderId="0" xfId="1" applyNumberFormat="1" applyFont="1" applyFill="1" applyBorder="1" applyAlignment="1">
      <alignment horizontal="right" vertical="center"/>
    </xf>
    <xf numFmtId="0" fontId="11" fillId="0" borderId="0" xfId="0" applyFont="1" applyFill="1"/>
    <xf numFmtId="0" fontId="10" fillId="0" borderId="3" xfId="2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right" vertical="center"/>
    </xf>
    <xf numFmtId="0" fontId="6" fillId="0" borderId="0" xfId="2" applyFont="1" applyFill="1" applyBorder="1" applyAlignment="1">
      <alignment vertical="center"/>
    </xf>
    <xf numFmtId="0" fontId="33" fillId="0" borderId="0" xfId="0" applyFont="1" applyFill="1" applyBorder="1" applyAlignment="1">
      <alignment vertical="top"/>
    </xf>
    <xf numFmtId="0" fontId="6" fillId="0" borderId="0" xfId="0" applyFont="1" applyFill="1"/>
    <xf numFmtId="14" fontId="6" fillId="0" borderId="0" xfId="0" applyNumberFormat="1" applyFont="1" applyFill="1" applyAlignment="1">
      <alignment horizontal="left"/>
    </xf>
    <xf numFmtId="14" fontId="10" fillId="0" borderId="0" xfId="0" applyNumberFormat="1" applyFont="1" applyFill="1" applyAlignment="1"/>
    <xf numFmtId="0" fontId="28" fillId="0" borderId="0" xfId="0" applyFont="1" applyFill="1" applyBorder="1" applyAlignment="1">
      <alignment vertical="top"/>
    </xf>
    <xf numFmtId="0" fontId="6" fillId="0" borderId="0" xfId="0" applyFont="1" applyFill="1" applyAlignment="1">
      <alignment horizontal="left" vertical="top"/>
    </xf>
    <xf numFmtId="0" fontId="21" fillId="0" borderId="0" xfId="0" applyFont="1" applyFill="1"/>
    <xf numFmtId="0" fontId="33" fillId="0" borderId="0" xfId="0" applyFont="1" applyFill="1"/>
    <xf numFmtId="49" fontId="6" fillId="0" borderId="1" xfId="6" applyNumberFormat="1" applyFont="1" applyFill="1" applyBorder="1" applyAlignment="1">
      <alignment vertical="center" wrapText="1"/>
    </xf>
    <xf numFmtId="164" fontId="6" fillId="0" borderId="1" xfId="6" applyNumberFormat="1" applyFont="1" applyFill="1" applyBorder="1" applyAlignment="1">
      <alignment horizontal="center" vertical="center"/>
    </xf>
    <xf numFmtId="165" fontId="6" fillId="0" borderId="1" xfId="6" applyNumberFormat="1" applyFont="1" applyFill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 wrapText="1"/>
    </xf>
    <xf numFmtId="0" fontId="6" fillId="0" borderId="1" xfId="6" applyNumberFormat="1" applyFont="1" applyFill="1" applyBorder="1" applyAlignment="1">
      <alignment horizontal="center" vertical="center" wrapText="1"/>
    </xf>
    <xf numFmtId="16" fontId="11" fillId="0" borderId="0" xfId="0" applyNumberFormat="1" applyFont="1" applyFill="1"/>
    <xf numFmtId="1" fontId="6" fillId="0" borderId="1" xfId="6" applyNumberFormat="1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64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/>
    </xf>
    <xf numFmtId="167" fontId="6" fillId="0" borderId="0" xfId="0" applyNumberFormat="1" applyFont="1" applyFill="1" applyBorder="1" applyAlignment="1">
      <alignment horizontal="right" vertical="center"/>
    </xf>
    <xf numFmtId="167" fontId="6" fillId="0" borderId="0" xfId="0" applyNumberFormat="1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1" fontId="6" fillId="0" borderId="0" xfId="6" applyNumberFormat="1" applyFont="1" applyFill="1" applyBorder="1" applyAlignment="1">
      <alignment horizontal="center" vertical="center" wrapText="1"/>
    </xf>
    <xf numFmtId="164" fontId="6" fillId="0" borderId="0" xfId="6" applyNumberFormat="1" applyFont="1" applyFill="1" applyBorder="1" applyAlignment="1">
      <alignment horizontal="center" vertical="center"/>
    </xf>
    <xf numFmtId="165" fontId="6" fillId="0" borderId="0" xfId="6" applyNumberFormat="1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right"/>
    </xf>
    <xf numFmtId="0" fontId="9" fillId="0" borderId="0" xfId="2" applyFont="1" applyFill="1" applyAlignment="1">
      <alignment horizontal="center" vertical="center"/>
    </xf>
    <xf numFmtId="0" fontId="6" fillId="0" borderId="1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/>
    <xf numFmtId="0" fontId="2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right" vertical="center"/>
    </xf>
    <xf numFmtId="0" fontId="4" fillId="0" borderId="0" xfId="2" applyFont="1" applyFill="1" applyBorder="1" applyAlignment="1">
      <alignment horizontal="right"/>
    </xf>
    <xf numFmtId="0" fontId="4" fillId="0" borderId="0" xfId="2" applyFont="1" applyBorder="1" applyAlignment="1">
      <alignment horizontal="center" vertical="center"/>
    </xf>
    <xf numFmtId="0" fontId="6" fillId="0" borderId="0" xfId="2" applyFont="1" applyFill="1" applyAlignment="1">
      <alignment horizont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6" applyFont="1" applyFill="1" applyBorder="1" applyAlignment="1">
      <alignment horizontal="center" vertical="center"/>
    </xf>
    <xf numFmtId="0" fontId="4" fillId="0" borderId="0" xfId="6" applyFont="1" applyFill="1" applyBorder="1" applyAlignment="1">
      <alignment horizontal="center" vertical="center" wrapText="1"/>
    </xf>
    <xf numFmtId="0" fontId="4" fillId="0" borderId="0" xfId="6" applyFont="1" applyBorder="1" applyAlignment="1">
      <alignment horizontal="right" vertical="center"/>
    </xf>
    <xf numFmtId="0" fontId="4" fillId="0" borderId="0" xfId="6" applyFont="1" applyFill="1" applyBorder="1" applyAlignment="1">
      <alignment horizontal="right"/>
    </xf>
    <xf numFmtId="0" fontId="4" fillId="0" borderId="0" xfId="6" applyFont="1" applyBorder="1" applyAlignment="1">
      <alignment horizontal="center" vertical="center"/>
    </xf>
    <xf numFmtId="0" fontId="2" fillId="0" borderId="0" xfId="6" applyFont="1" applyFill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/>
    <xf numFmtId="0" fontId="10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right"/>
    </xf>
    <xf numFmtId="0" fontId="4" fillId="0" borderId="0" xfId="0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4" fillId="0" borderId="8" xfId="2" applyNumberFormat="1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center" vertical="top" wrapText="1"/>
    </xf>
    <xf numFmtId="0" fontId="31" fillId="0" borderId="0" xfId="7" applyFont="1" applyFill="1" applyAlignment="1">
      <alignment horizontal="left" vertical="center" wrapText="1"/>
    </xf>
    <xf numFmtId="0" fontId="32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left" vertical="center"/>
    </xf>
    <xf numFmtId="20" fontId="6" fillId="0" borderId="0" xfId="3" applyNumberFormat="1" applyFont="1" applyFill="1" applyBorder="1" applyAlignment="1">
      <alignment horizontal="left" vertical="center" wrapText="1"/>
    </xf>
    <xf numFmtId="20" fontId="6" fillId="0" borderId="0" xfId="3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Alignment="1">
      <alignment horizontal="right"/>
    </xf>
    <xf numFmtId="0" fontId="2" fillId="0" borderId="0" xfId="2" applyFont="1" applyFill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29" fillId="0" borderId="0" xfId="4" applyFont="1" applyFill="1" applyAlignment="1">
      <alignment horizontal="center"/>
    </xf>
    <xf numFmtId="0" fontId="10" fillId="0" borderId="0" xfId="2" applyFont="1" applyFill="1" applyAlignment="1">
      <alignment horizontal="center"/>
    </xf>
    <xf numFmtId="0" fontId="4" fillId="0" borderId="0" xfId="2" applyFont="1" applyFill="1" applyAlignment="1">
      <alignment horizontal="center"/>
    </xf>
    <xf numFmtId="0" fontId="4" fillId="0" borderId="0" xfId="4" applyFont="1" applyFill="1" applyAlignment="1">
      <alignment horizontal="center"/>
    </xf>
  </cellXfs>
  <cellStyles count="8">
    <cellStyle name="Обычный" xfId="0" builtinId="0"/>
    <cellStyle name="Обычный 2" xfId="4"/>
    <cellStyle name="Обычный 2 2" xfId="2"/>
    <cellStyle name="Обычный 2 2 2" xfId="6"/>
    <cellStyle name="Обычный 21" xfId="1"/>
    <cellStyle name="Обычный_Москва" xfId="5"/>
    <cellStyle name="Обычный_Расписание МР АСЦ - Иванттеевка (Пушк+Серг-Пос)" xfId="7"/>
    <cellStyle name="Обычный_расписания_с_АСЦ_по_форме_для_ПР_(1)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23" zoomScale="80" zoomScaleNormal="80" workbookViewId="0">
      <selection activeCell="B39" sqref="B39"/>
    </sheetView>
  </sheetViews>
  <sheetFormatPr defaultRowHeight="14.5" x14ac:dyDescent="0.35"/>
  <cols>
    <col min="1" max="1" width="48.453125" style="54" customWidth="1"/>
    <col min="2" max="2" width="44.54296875" style="54" customWidth="1"/>
    <col min="3" max="3" width="17.453125" style="54" customWidth="1"/>
    <col min="4" max="4" width="13.54296875" style="54" customWidth="1"/>
    <col min="5" max="6" width="13.81640625" style="54" customWidth="1"/>
    <col min="7" max="7" width="11.81640625" style="54" customWidth="1"/>
    <col min="8" max="8" width="41.54296875" style="54" customWidth="1"/>
  </cols>
  <sheetData>
    <row r="1" spans="1:8" ht="18" x14ac:dyDescent="0.35">
      <c r="A1" s="1" t="s">
        <v>0</v>
      </c>
      <c r="B1" s="1" t="s">
        <v>0</v>
      </c>
      <c r="C1" s="2"/>
      <c r="D1" s="312"/>
      <c r="E1" s="312"/>
      <c r="F1" s="312"/>
      <c r="G1" s="3"/>
      <c r="H1" s="1" t="s">
        <v>1</v>
      </c>
    </row>
    <row r="2" spans="1:8" ht="72" x14ac:dyDescent="0.4">
      <c r="A2" s="59" t="s">
        <v>2</v>
      </c>
      <c r="B2" s="59" t="s">
        <v>44</v>
      </c>
      <c r="C2" s="4"/>
      <c r="D2" s="313"/>
      <c r="E2" s="313"/>
      <c r="F2" s="313"/>
      <c r="G2" s="5"/>
      <c r="H2" s="6" t="s">
        <v>3</v>
      </c>
    </row>
    <row r="3" spans="1:8" ht="18" x14ac:dyDescent="0.4">
      <c r="A3" s="7" t="s">
        <v>4</v>
      </c>
      <c r="B3" s="7" t="s">
        <v>4</v>
      </c>
      <c r="C3" s="8"/>
      <c r="D3" s="314"/>
      <c r="E3" s="314"/>
      <c r="F3" s="314"/>
      <c r="G3" s="9"/>
      <c r="H3" s="10" t="s">
        <v>5</v>
      </c>
    </row>
    <row r="4" spans="1:8" ht="18" x14ac:dyDescent="0.4">
      <c r="A4" s="11" t="s">
        <v>6</v>
      </c>
      <c r="B4" s="11" t="s">
        <v>6</v>
      </c>
      <c r="C4" s="12"/>
      <c r="D4" s="315"/>
      <c r="E4" s="315"/>
      <c r="F4" s="315"/>
      <c r="G4" s="13"/>
      <c r="H4" s="14" t="s">
        <v>7</v>
      </c>
    </row>
    <row r="5" spans="1:8" ht="15.5" x14ac:dyDescent="0.35">
      <c r="A5" s="15"/>
      <c r="B5" s="16"/>
      <c r="C5" s="16"/>
      <c r="D5" s="17"/>
      <c r="E5" s="17"/>
      <c r="F5" s="17"/>
      <c r="G5" s="18"/>
      <c r="H5" s="18"/>
    </row>
    <row r="6" spans="1:8" x14ac:dyDescent="0.35">
      <c r="A6" s="19"/>
      <c r="B6" s="20"/>
      <c r="C6" s="20"/>
      <c r="D6" s="20"/>
      <c r="E6" s="20"/>
      <c r="F6" s="20"/>
      <c r="G6" s="20"/>
      <c r="H6" s="20"/>
    </row>
    <row r="7" spans="1:8" ht="18" x14ac:dyDescent="0.35">
      <c r="A7" s="316" t="s">
        <v>8</v>
      </c>
      <c r="B7" s="316"/>
      <c r="C7" s="316"/>
      <c r="D7" s="316"/>
      <c r="E7" s="316"/>
      <c r="F7" s="316"/>
      <c r="G7" s="316"/>
      <c r="H7" s="316"/>
    </row>
    <row r="8" spans="1:8" ht="18" x14ac:dyDescent="0.35">
      <c r="A8" s="308" t="s">
        <v>36</v>
      </c>
      <c r="B8" s="308"/>
      <c r="C8" s="308"/>
      <c r="D8" s="308"/>
      <c r="E8" s="308"/>
      <c r="F8" s="308"/>
      <c r="G8" s="308"/>
      <c r="H8" s="308"/>
    </row>
    <row r="9" spans="1:8" ht="17.5" x14ac:dyDescent="0.35">
      <c r="A9" s="21"/>
      <c r="B9" s="21"/>
      <c r="C9" s="21"/>
      <c r="D9" s="21"/>
      <c r="E9" s="21"/>
      <c r="F9" s="21"/>
      <c r="G9" s="21"/>
      <c r="H9" s="22"/>
    </row>
    <row r="10" spans="1:8" ht="15.5" x14ac:dyDescent="0.35">
      <c r="A10" s="23"/>
      <c r="B10" s="24" t="s">
        <v>9</v>
      </c>
      <c r="C10" s="23"/>
      <c r="D10" s="23"/>
      <c r="E10" s="23"/>
      <c r="F10" s="23"/>
      <c r="G10" s="25"/>
      <c r="H10" s="26" t="s">
        <v>10</v>
      </c>
    </row>
    <row r="11" spans="1:8" ht="15.5" x14ac:dyDescent="0.35">
      <c r="A11" s="23"/>
      <c r="B11" s="24" t="s">
        <v>11</v>
      </c>
      <c r="C11" s="23"/>
      <c r="D11" s="23"/>
      <c r="E11" s="23"/>
      <c r="F11" s="23"/>
      <c r="G11" s="25"/>
      <c r="H11" s="26"/>
    </row>
    <row r="12" spans="1:8" ht="15.5" x14ac:dyDescent="0.35">
      <c r="A12" s="27"/>
      <c r="B12" s="28" t="s">
        <v>12</v>
      </c>
      <c r="C12" s="29"/>
      <c r="D12" s="30"/>
      <c r="E12" s="29"/>
      <c r="F12" s="29"/>
      <c r="G12" s="29"/>
      <c r="H12" s="31"/>
    </row>
    <row r="13" spans="1:8" ht="15.5" x14ac:dyDescent="0.35">
      <c r="A13" s="27"/>
      <c r="B13" s="28" t="s">
        <v>13</v>
      </c>
      <c r="C13" s="29"/>
      <c r="D13" s="29"/>
      <c r="E13" s="29"/>
      <c r="F13" s="29"/>
      <c r="G13" s="29"/>
      <c r="H13" s="53" t="s">
        <v>14</v>
      </c>
    </row>
    <row r="14" spans="1:8" ht="15.5" x14ac:dyDescent="0.35">
      <c r="A14" s="27"/>
      <c r="B14" s="28" t="s">
        <v>15</v>
      </c>
      <c r="C14" s="29"/>
      <c r="D14" s="25"/>
      <c r="E14" s="25"/>
      <c r="F14" s="25"/>
      <c r="G14" s="25"/>
      <c r="H14" s="26" t="s">
        <v>16</v>
      </c>
    </row>
    <row r="15" spans="1:8" ht="15.5" x14ac:dyDescent="0.35">
      <c r="A15" s="32"/>
      <c r="B15" s="28" t="s">
        <v>17</v>
      </c>
      <c r="C15" s="29"/>
      <c r="D15" s="29"/>
      <c r="E15" s="29"/>
      <c r="F15" s="29"/>
      <c r="G15" s="33"/>
      <c r="H15" s="64">
        <f>SUM(C21:C25)</f>
        <v>5072</v>
      </c>
    </row>
    <row r="16" spans="1:8" ht="15.5" x14ac:dyDescent="0.35">
      <c r="A16" s="27"/>
      <c r="B16" s="28" t="s">
        <v>18</v>
      </c>
      <c r="C16" s="29"/>
      <c r="D16" s="29"/>
      <c r="E16" s="29"/>
      <c r="F16" s="29"/>
      <c r="G16" s="25"/>
      <c r="H16" s="61" t="s">
        <v>43</v>
      </c>
    </row>
    <row r="17" spans="1:11" ht="15.5" x14ac:dyDescent="0.35">
      <c r="A17" s="27"/>
      <c r="B17" s="28" t="s">
        <v>19</v>
      </c>
      <c r="C17" s="29"/>
      <c r="D17" s="29"/>
      <c r="E17" s="29"/>
      <c r="F17" s="29"/>
      <c r="G17" s="15"/>
      <c r="H17" s="34" t="s">
        <v>37</v>
      </c>
    </row>
    <row r="18" spans="1:11" ht="15.5" x14ac:dyDescent="0.35">
      <c r="A18" s="63" t="s">
        <v>20</v>
      </c>
      <c r="B18" s="28"/>
      <c r="C18" s="27"/>
      <c r="D18" s="27"/>
      <c r="E18" s="27"/>
      <c r="F18" s="27"/>
      <c r="G18" s="27"/>
      <c r="H18" s="28"/>
    </row>
    <row r="19" spans="1:11" ht="15.5" x14ac:dyDescent="0.35">
      <c r="A19" s="309" t="s">
        <v>21</v>
      </c>
      <c r="B19" s="309" t="s">
        <v>22</v>
      </c>
      <c r="C19" s="310" t="s">
        <v>23</v>
      </c>
      <c r="D19" s="309" t="s">
        <v>24</v>
      </c>
      <c r="E19" s="309"/>
      <c r="F19" s="309"/>
      <c r="G19" s="309"/>
      <c r="H19" s="309" t="s">
        <v>25</v>
      </c>
      <c r="I19" s="65"/>
      <c r="J19" s="65"/>
      <c r="K19" s="65"/>
    </row>
    <row r="20" spans="1:11" ht="46.5" x14ac:dyDescent="0.35">
      <c r="A20" s="309"/>
      <c r="B20" s="309"/>
      <c r="C20" s="311"/>
      <c r="D20" s="60" t="s">
        <v>26</v>
      </c>
      <c r="E20" s="60" t="s">
        <v>27</v>
      </c>
      <c r="F20" s="60" t="s">
        <v>28</v>
      </c>
      <c r="G20" s="60" t="s">
        <v>29</v>
      </c>
      <c r="H20" s="309"/>
      <c r="I20" s="60" t="s">
        <v>45</v>
      </c>
      <c r="J20" s="60" t="s">
        <v>48</v>
      </c>
      <c r="K20" s="60" t="s">
        <v>49</v>
      </c>
    </row>
    <row r="21" spans="1:11" ht="16.5" x14ac:dyDescent="0.35">
      <c r="A21" s="55" t="s">
        <v>42</v>
      </c>
      <c r="B21" s="62" t="s">
        <v>41</v>
      </c>
      <c r="C21" s="35"/>
      <c r="D21" s="36"/>
      <c r="E21" s="37">
        <v>4.1666666666666664E-2</v>
      </c>
      <c r="F21" s="37">
        <v>8.3333333333333329E-2</v>
      </c>
      <c r="G21" s="37">
        <f t="shared" ref="G21:G25" si="0">E21+F21</f>
        <v>0.125</v>
      </c>
      <c r="H21" s="38" t="s">
        <v>30</v>
      </c>
      <c r="I21" s="65" t="s">
        <v>46</v>
      </c>
      <c r="J21" s="65"/>
      <c r="K21" s="65"/>
    </row>
    <row r="22" spans="1:11" ht="42" x14ac:dyDescent="0.35">
      <c r="A22" s="55" t="s">
        <v>38</v>
      </c>
      <c r="B22" s="56" t="s">
        <v>39</v>
      </c>
      <c r="C22" s="40">
        <v>2536</v>
      </c>
      <c r="D22" s="36">
        <v>2.5833333333333335</v>
      </c>
      <c r="E22" s="37">
        <f>G21+D22</f>
        <v>2.7083333333333335</v>
      </c>
      <c r="F22" s="37">
        <v>8.3333333333333329E-2</v>
      </c>
      <c r="G22" s="37">
        <f t="shared" si="0"/>
        <v>2.791666666666667</v>
      </c>
      <c r="H22" s="39" t="s">
        <v>31</v>
      </c>
      <c r="I22" s="65" t="s">
        <v>50</v>
      </c>
      <c r="J22" s="65" t="s">
        <v>47</v>
      </c>
      <c r="K22" s="65"/>
    </row>
    <row r="23" spans="1:11" ht="16.5" x14ac:dyDescent="0.35">
      <c r="A23" s="55"/>
      <c r="B23" s="56"/>
      <c r="C23" s="40"/>
      <c r="D23" s="36"/>
      <c r="E23" s="37">
        <f>G22</f>
        <v>2.791666666666667</v>
      </c>
      <c r="F23" s="37">
        <v>0.5</v>
      </c>
      <c r="G23" s="37">
        <f t="shared" si="0"/>
        <v>3.291666666666667</v>
      </c>
      <c r="H23" s="38" t="s">
        <v>40</v>
      </c>
      <c r="I23" s="65"/>
      <c r="J23" s="65"/>
      <c r="K23" s="65"/>
    </row>
    <row r="24" spans="1:11" ht="42" x14ac:dyDescent="0.35">
      <c r="A24" s="57" t="s">
        <v>38</v>
      </c>
      <c r="B24" s="58" t="s">
        <v>39</v>
      </c>
      <c r="C24" s="41"/>
      <c r="D24" s="36"/>
      <c r="E24" s="37">
        <f>G23</f>
        <v>3.291666666666667</v>
      </c>
      <c r="F24" s="37">
        <v>8.3333333333333329E-2</v>
      </c>
      <c r="G24" s="37">
        <f t="shared" si="0"/>
        <v>3.3750000000000004</v>
      </c>
      <c r="H24" s="39" t="s">
        <v>30</v>
      </c>
      <c r="I24" s="65" t="s">
        <v>46</v>
      </c>
      <c r="J24" s="65"/>
      <c r="K24" s="65"/>
    </row>
    <row r="25" spans="1:11" ht="16.5" x14ac:dyDescent="0.35">
      <c r="A25" s="55" t="s">
        <v>42</v>
      </c>
      <c r="B25" s="62" t="s">
        <v>41</v>
      </c>
      <c r="C25" s="40">
        <v>2536</v>
      </c>
      <c r="D25" s="36">
        <v>2.5833333333333335</v>
      </c>
      <c r="E25" s="37">
        <f>D25+G24</f>
        <v>5.9583333333333339</v>
      </c>
      <c r="F25" s="37">
        <v>8.3333333333333329E-2</v>
      </c>
      <c r="G25" s="37">
        <f t="shared" si="0"/>
        <v>6.041666666666667</v>
      </c>
      <c r="H25" s="39" t="s">
        <v>31</v>
      </c>
      <c r="I25" s="65" t="s">
        <v>47</v>
      </c>
      <c r="J25" s="65" t="s">
        <v>47</v>
      </c>
      <c r="K25" s="65"/>
    </row>
    <row r="26" spans="1:11" ht="15.5" x14ac:dyDescent="0.35">
      <c r="A26" s="42"/>
      <c r="B26" s="43"/>
      <c r="C26" s="44"/>
      <c r="D26" s="44"/>
      <c r="E26" s="45"/>
      <c r="F26" s="46"/>
      <c r="G26" s="46"/>
      <c r="H26" s="47"/>
    </row>
    <row r="27" spans="1:11" ht="15.5" x14ac:dyDescent="0.35">
      <c r="A27" s="42" t="s">
        <v>32</v>
      </c>
      <c r="B27" s="48">
        <f>SUM(D21:D25,F21:F25)</f>
        <v>5.9999999999999991</v>
      </c>
      <c r="C27" s="44"/>
      <c r="D27" s="44"/>
      <c r="E27" s="45"/>
      <c r="F27" s="46"/>
      <c r="G27" s="46"/>
      <c r="H27" s="47"/>
    </row>
    <row r="28" spans="1:11" ht="15.5" x14ac:dyDescent="0.35">
      <c r="A28" s="49" t="s">
        <v>33</v>
      </c>
      <c r="B28" s="48">
        <f>SUM(D21:D25)</f>
        <v>5.166666666666667</v>
      </c>
      <c r="C28" s="50"/>
      <c r="D28" s="45"/>
      <c r="E28" s="44"/>
      <c r="F28" s="51" t="s">
        <v>34</v>
      </c>
      <c r="G28" s="51"/>
      <c r="H28" s="51"/>
    </row>
    <row r="29" spans="1:11" ht="15.5" x14ac:dyDescent="0.35">
      <c r="A29" s="49" t="s">
        <v>35</v>
      </c>
      <c r="B29" s="48">
        <f>F21+F22+F24+F25</f>
        <v>0.33333333333333331</v>
      </c>
      <c r="C29" s="44"/>
      <c r="D29" s="44"/>
      <c r="E29" s="50"/>
      <c r="F29" s="46"/>
      <c r="G29" s="52"/>
      <c r="H29" s="47"/>
    </row>
    <row r="30" spans="1:11" ht="15.5" x14ac:dyDescent="0.35">
      <c r="A30" s="49"/>
      <c r="B30" s="48"/>
      <c r="C30" s="44"/>
      <c r="D30" s="44"/>
      <c r="E30" s="50"/>
      <c r="F30" s="46"/>
      <c r="G30" s="52"/>
      <c r="H30" s="47"/>
    </row>
    <row r="31" spans="1:11" s="70" customFormat="1" ht="18" x14ac:dyDescent="0.35">
      <c r="A31" s="316" t="s">
        <v>8</v>
      </c>
      <c r="B31" s="316"/>
      <c r="C31" s="316"/>
      <c r="D31" s="316"/>
      <c r="E31" s="316"/>
      <c r="F31" s="316"/>
      <c r="G31" s="316"/>
      <c r="H31" s="316"/>
    </row>
    <row r="32" spans="1:11" s="70" customFormat="1" ht="18" x14ac:dyDescent="0.35">
      <c r="A32" s="308" t="s">
        <v>52</v>
      </c>
      <c r="B32" s="308"/>
      <c r="C32" s="308"/>
      <c r="D32" s="308"/>
      <c r="E32" s="308"/>
      <c r="F32" s="308"/>
      <c r="G32" s="308"/>
      <c r="H32" s="308"/>
    </row>
    <row r="33" spans="1:11" ht="15.5" x14ac:dyDescent="0.35">
      <c r="A33" s="24" t="s">
        <v>9</v>
      </c>
      <c r="B33" s="23"/>
      <c r="C33" s="23"/>
      <c r="D33" s="23"/>
      <c r="E33" s="23"/>
      <c r="F33" s="25"/>
      <c r="G33" s="26" t="s">
        <v>10</v>
      </c>
    </row>
    <row r="34" spans="1:11" ht="15.5" x14ac:dyDescent="0.35">
      <c r="A34" s="24" t="s">
        <v>11</v>
      </c>
      <c r="B34" s="23"/>
      <c r="C34" s="23"/>
      <c r="D34" s="23"/>
      <c r="E34" s="23"/>
      <c r="F34" s="25"/>
      <c r="G34" s="26"/>
    </row>
    <row r="35" spans="1:11" ht="15.5" x14ac:dyDescent="0.35">
      <c r="A35" s="28" t="s">
        <v>12</v>
      </c>
      <c r="B35" s="29"/>
      <c r="C35" s="30"/>
      <c r="D35" s="29"/>
      <c r="E35" s="29"/>
      <c r="F35" s="29"/>
      <c r="G35" s="31"/>
    </row>
    <row r="36" spans="1:11" ht="15.5" x14ac:dyDescent="0.35">
      <c r="A36" s="28" t="s">
        <v>13</v>
      </c>
      <c r="B36" s="29"/>
      <c r="C36" s="29"/>
      <c r="D36" s="29"/>
      <c r="E36" s="29"/>
      <c r="F36" s="29"/>
      <c r="G36" s="53" t="s">
        <v>51</v>
      </c>
    </row>
    <row r="37" spans="1:11" ht="15.5" x14ac:dyDescent="0.35">
      <c r="A37" s="28" t="s">
        <v>15</v>
      </c>
      <c r="B37" s="29"/>
      <c r="C37" s="25"/>
      <c r="D37" s="25"/>
      <c r="E37" s="25"/>
      <c r="F37" s="25"/>
      <c r="G37" s="26" t="s">
        <v>16</v>
      </c>
    </row>
    <row r="38" spans="1:11" ht="15.5" x14ac:dyDescent="0.35">
      <c r="A38" s="28" t="s">
        <v>17</v>
      </c>
      <c r="B38" s="29"/>
      <c r="C38" s="29"/>
      <c r="D38" s="29"/>
      <c r="E38" s="29"/>
      <c r="F38" s="33"/>
      <c r="G38" s="64">
        <f>SUM(C45+C46+C49)</f>
        <v>5099</v>
      </c>
    </row>
    <row r="39" spans="1:11" ht="15.5" x14ac:dyDescent="0.35">
      <c r="A39" s="28" t="s">
        <v>18</v>
      </c>
      <c r="B39" s="29"/>
      <c r="C39" s="29"/>
      <c r="D39" s="29"/>
      <c r="E39" s="29"/>
      <c r="F39" s="25"/>
      <c r="G39" s="61" t="s">
        <v>43</v>
      </c>
    </row>
    <row r="40" spans="1:11" ht="15.5" x14ac:dyDescent="0.35">
      <c r="A40" s="28" t="s">
        <v>19</v>
      </c>
      <c r="B40" s="29"/>
      <c r="C40" s="29"/>
      <c r="D40" s="29"/>
      <c r="E40" s="29"/>
      <c r="F40" s="15"/>
      <c r="G40" s="34" t="s">
        <v>37</v>
      </c>
    </row>
    <row r="41" spans="1:11" ht="15.5" x14ac:dyDescent="0.35">
      <c r="A41" s="27"/>
      <c r="B41" s="27"/>
      <c r="C41" s="27"/>
      <c r="D41" s="27"/>
      <c r="E41" s="27"/>
      <c r="F41" s="27"/>
      <c r="G41" s="27"/>
      <c r="H41" s="27"/>
    </row>
    <row r="42" spans="1:11" ht="15.75" customHeight="1" x14ac:dyDescent="0.35">
      <c r="A42" s="309" t="s">
        <v>21</v>
      </c>
      <c r="B42" s="309" t="s">
        <v>22</v>
      </c>
      <c r="C42" s="310" t="s">
        <v>23</v>
      </c>
      <c r="D42" s="309" t="s">
        <v>24</v>
      </c>
      <c r="E42" s="309"/>
      <c r="F42" s="309"/>
      <c r="G42" s="309"/>
      <c r="H42" s="309" t="s">
        <v>25</v>
      </c>
      <c r="I42" s="65"/>
      <c r="J42" s="65"/>
      <c r="K42" s="65"/>
    </row>
    <row r="43" spans="1:11" ht="46.5" x14ac:dyDescent="0.35">
      <c r="A43" s="309"/>
      <c r="B43" s="309"/>
      <c r="C43" s="311"/>
      <c r="D43" s="66" t="s">
        <v>26</v>
      </c>
      <c r="E43" s="66" t="s">
        <v>27</v>
      </c>
      <c r="F43" s="66" t="s">
        <v>28</v>
      </c>
      <c r="G43" s="66" t="s">
        <v>29</v>
      </c>
      <c r="H43" s="309"/>
      <c r="I43" s="66" t="s">
        <v>45</v>
      </c>
      <c r="J43" s="66" t="s">
        <v>48</v>
      </c>
      <c r="K43" s="66" t="s">
        <v>49</v>
      </c>
    </row>
    <row r="44" spans="1:11" ht="23" x14ac:dyDescent="0.35">
      <c r="A44" s="55" t="s">
        <v>53</v>
      </c>
      <c r="B44" s="66" t="s">
        <v>54</v>
      </c>
      <c r="C44" s="68"/>
      <c r="D44" s="66"/>
      <c r="E44" s="67">
        <v>0.95833333333333337</v>
      </c>
      <c r="F44" s="67">
        <v>4.1666666666666664E-2</v>
      </c>
      <c r="G44" s="67">
        <v>0</v>
      </c>
      <c r="H44" s="66"/>
      <c r="I44" s="66"/>
      <c r="J44" s="66"/>
      <c r="K44" s="66"/>
    </row>
    <row r="45" spans="1:11" ht="15.75" customHeight="1" x14ac:dyDescent="0.35">
      <c r="A45" s="55" t="s">
        <v>55</v>
      </c>
      <c r="B45" s="62" t="s">
        <v>41</v>
      </c>
      <c r="C45" s="69" t="s">
        <v>56</v>
      </c>
      <c r="D45" s="36">
        <v>4.1666666666666664E-2</v>
      </c>
      <c r="E45" s="37">
        <v>4.1666666666666664E-2</v>
      </c>
      <c r="F45" s="37">
        <v>8.3333333333333329E-2</v>
      </c>
      <c r="G45" s="37">
        <f t="shared" ref="G45:G49" si="1">E45+F45</f>
        <v>0.125</v>
      </c>
      <c r="H45" s="38" t="s">
        <v>30</v>
      </c>
      <c r="I45" s="65" t="s">
        <v>46</v>
      </c>
      <c r="J45" s="65"/>
      <c r="K45" s="65"/>
    </row>
    <row r="46" spans="1:11" ht="42" x14ac:dyDescent="0.35">
      <c r="A46" s="55" t="s">
        <v>38</v>
      </c>
      <c r="B46" s="56" t="s">
        <v>39</v>
      </c>
      <c r="C46" s="40">
        <v>2536</v>
      </c>
      <c r="D46" s="36">
        <v>2.5833333333333335</v>
      </c>
      <c r="E46" s="37">
        <f>G45+D46</f>
        <v>2.7083333333333335</v>
      </c>
      <c r="F46" s="37">
        <v>8.3333333333333329E-2</v>
      </c>
      <c r="G46" s="37">
        <f t="shared" si="1"/>
        <v>2.791666666666667</v>
      </c>
      <c r="H46" s="39" t="s">
        <v>31</v>
      </c>
      <c r="I46" s="65" t="s">
        <v>50</v>
      </c>
      <c r="J46" s="65" t="s">
        <v>47</v>
      </c>
      <c r="K46" s="65"/>
    </row>
    <row r="47" spans="1:11" ht="16.5" x14ac:dyDescent="0.35">
      <c r="A47" s="55"/>
      <c r="B47" s="56"/>
      <c r="C47" s="40"/>
      <c r="D47" s="36"/>
      <c r="E47" s="37">
        <f>G46</f>
        <v>2.791666666666667</v>
      </c>
      <c r="F47" s="37">
        <v>0.5</v>
      </c>
      <c r="G47" s="37">
        <f t="shared" si="1"/>
        <v>3.291666666666667</v>
      </c>
      <c r="H47" s="38" t="s">
        <v>40</v>
      </c>
      <c r="I47" s="65"/>
      <c r="J47" s="65"/>
      <c r="K47" s="65"/>
    </row>
    <row r="48" spans="1:11" ht="42" x14ac:dyDescent="0.35">
      <c r="A48" s="57" t="s">
        <v>38</v>
      </c>
      <c r="B48" s="58" t="s">
        <v>39</v>
      </c>
      <c r="C48" s="41"/>
      <c r="D48" s="36"/>
      <c r="E48" s="37">
        <f>G47</f>
        <v>3.291666666666667</v>
      </c>
      <c r="F48" s="37">
        <v>8.3333333333333329E-2</v>
      </c>
      <c r="G48" s="37">
        <f t="shared" si="1"/>
        <v>3.3750000000000004</v>
      </c>
      <c r="H48" s="39" t="s">
        <v>30</v>
      </c>
      <c r="I48" s="65" t="s">
        <v>46</v>
      </c>
      <c r="J48" s="65"/>
      <c r="K48" s="65"/>
    </row>
    <row r="49" spans="1:11" ht="16.5" x14ac:dyDescent="0.35">
      <c r="A49" s="55" t="s">
        <v>55</v>
      </c>
      <c r="B49" s="62" t="s">
        <v>41</v>
      </c>
      <c r="C49" s="40">
        <f>SUM(C45:C48)</f>
        <v>2536</v>
      </c>
      <c r="D49" s="36">
        <v>2.5833333333333335</v>
      </c>
      <c r="E49" s="37">
        <f>D49+G48</f>
        <v>5.9583333333333339</v>
      </c>
      <c r="F49" s="37">
        <v>8.3333333333333329E-2</v>
      </c>
      <c r="G49" s="37">
        <f t="shared" si="1"/>
        <v>6.041666666666667</v>
      </c>
      <c r="H49" s="39" t="s">
        <v>31</v>
      </c>
      <c r="I49" s="65" t="s">
        <v>47</v>
      </c>
      <c r="J49" s="65" t="s">
        <v>47</v>
      </c>
      <c r="K49" s="65"/>
    </row>
    <row r="51" spans="1:11" ht="15.5" x14ac:dyDescent="0.35">
      <c r="A51" s="42" t="s">
        <v>32</v>
      </c>
      <c r="B51" s="48">
        <f>SUM(D45:D49,F45:F49)</f>
        <v>6.0416666666666661</v>
      </c>
    </row>
    <row r="52" spans="1:11" ht="15.5" x14ac:dyDescent="0.35">
      <c r="A52" s="49" t="s">
        <v>33</v>
      </c>
      <c r="B52" s="48">
        <f>SUM(D45:D49)</f>
        <v>5.2083333333333339</v>
      </c>
    </row>
    <row r="53" spans="1:11" ht="15.5" x14ac:dyDescent="0.35">
      <c r="A53" s="49" t="s">
        <v>35</v>
      </c>
      <c r="B53" s="48">
        <f>F44+F45+F46+F48+F49</f>
        <v>0.37499999999999994</v>
      </c>
    </row>
  </sheetData>
  <mergeCells count="18">
    <mergeCell ref="D42:G42"/>
    <mergeCell ref="H42:H43"/>
    <mergeCell ref="A42:A43"/>
    <mergeCell ref="A31:H31"/>
    <mergeCell ref="A32:H32"/>
    <mergeCell ref="B42:B43"/>
    <mergeCell ref="C42:C43"/>
    <mergeCell ref="D1:F1"/>
    <mergeCell ref="D2:F2"/>
    <mergeCell ref="D3:F3"/>
    <mergeCell ref="D4:F4"/>
    <mergeCell ref="A7:H7"/>
    <mergeCell ref="A8:H8"/>
    <mergeCell ref="A19:A20"/>
    <mergeCell ref="B19:B20"/>
    <mergeCell ref="C19:C20"/>
    <mergeCell ref="D19:G19"/>
    <mergeCell ref="H19:H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1"/>
  <sheetViews>
    <sheetView view="pageBreakPreview" zoomScale="60" zoomScaleNormal="80" workbookViewId="0">
      <selection activeCell="B27" sqref="B27"/>
    </sheetView>
  </sheetViews>
  <sheetFormatPr defaultRowHeight="14.5" x14ac:dyDescent="0.35"/>
  <cols>
    <col min="1" max="1" width="48.453125" style="54" customWidth="1"/>
    <col min="2" max="2" width="44.54296875" style="54" customWidth="1"/>
    <col min="3" max="3" width="17.453125" style="54" customWidth="1"/>
    <col min="4" max="4" width="13.54296875" style="54" customWidth="1"/>
    <col min="5" max="7" width="16.7265625" style="54" customWidth="1"/>
    <col min="8" max="8" width="41.54296875" style="54" customWidth="1"/>
  </cols>
  <sheetData>
    <row r="1" spans="1:8" ht="18" x14ac:dyDescent="0.35">
      <c r="A1" s="1" t="s">
        <v>0</v>
      </c>
      <c r="B1" s="1" t="s">
        <v>0</v>
      </c>
      <c r="C1" s="2"/>
      <c r="D1" s="312"/>
      <c r="E1" s="312"/>
      <c r="F1" s="312"/>
      <c r="G1" s="3"/>
      <c r="H1" s="1" t="s">
        <v>1</v>
      </c>
    </row>
    <row r="2" spans="1:8" ht="54" x14ac:dyDescent="0.4">
      <c r="A2" s="73" t="s">
        <v>65</v>
      </c>
      <c r="B2" s="73" t="s">
        <v>64</v>
      </c>
      <c r="C2" s="4"/>
      <c r="D2" s="313"/>
      <c r="E2" s="313"/>
      <c r="F2" s="313"/>
      <c r="G2" s="5"/>
      <c r="H2" s="6" t="s">
        <v>63</v>
      </c>
    </row>
    <row r="3" spans="1:8" ht="18" x14ac:dyDescent="0.4">
      <c r="A3" s="7" t="s">
        <v>58</v>
      </c>
      <c r="B3" s="7" t="s">
        <v>4</v>
      </c>
      <c r="C3" s="8"/>
      <c r="D3" s="314"/>
      <c r="E3" s="314"/>
      <c r="F3" s="314"/>
      <c r="G3" s="9"/>
      <c r="H3" s="10" t="s">
        <v>57</v>
      </c>
    </row>
    <row r="4" spans="1:8" ht="18" x14ac:dyDescent="0.4">
      <c r="A4" s="11" t="s">
        <v>6</v>
      </c>
      <c r="B4" s="11" t="s">
        <v>6</v>
      </c>
      <c r="C4" s="12"/>
      <c r="D4" s="315"/>
      <c r="E4" s="315"/>
      <c r="F4" s="315"/>
      <c r="G4" s="13"/>
      <c r="H4" s="14" t="s">
        <v>7</v>
      </c>
    </row>
    <row r="5" spans="1:8" ht="15.5" x14ac:dyDescent="0.35">
      <c r="A5" s="15"/>
      <c r="B5" s="16"/>
      <c r="C5" s="16"/>
      <c r="D5" s="17"/>
      <c r="E5" s="17"/>
      <c r="F5" s="17"/>
      <c r="G5" s="18"/>
      <c r="H5" s="18"/>
    </row>
    <row r="6" spans="1:8" x14ac:dyDescent="0.35">
      <c r="A6" s="19"/>
      <c r="B6" s="20"/>
      <c r="C6" s="20"/>
      <c r="D6" s="20"/>
      <c r="E6" s="20"/>
      <c r="F6" s="20"/>
      <c r="G6" s="20"/>
      <c r="H6" s="20"/>
    </row>
    <row r="7" spans="1:8" ht="18" x14ac:dyDescent="0.35">
      <c r="A7" s="316" t="s">
        <v>8</v>
      </c>
      <c r="B7" s="316"/>
      <c r="C7" s="316"/>
      <c r="D7" s="316"/>
      <c r="E7" s="316"/>
      <c r="F7" s="316"/>
      <c r="G7" s="316"/>
      <c r="H7" s="316"/>
    </row>
    <row r="8" spans="1:8" ht="18" x14ac:dyDescent="0.35">
      <c r="A8" s="308" t="s">
        <v>36</v>
      </c>
      <c r="B8" s="308"/>
      <c r="C8" s="308"/>
      <c r="D8" s="308"/>
      <c r="E8" s="308"/>
      <c r="F8" s="308"/>
      <c r="G8" s="308"/>
      <c r="H8" s="308"/>
    </row>
    <row r="9" spans="1:8" ht="17.5" x14ac:dyDescent="0.35">
      <c r="A9" s="21"/>
      <c r="B9" s="21"/>
      <c r="C9" s="21"/>
      <c r="D9" s="21"/>
      <c r="E9" s="21"/>
      <c r="F9" s="21"/>
      <c r="G9" s="21"/>
      <c r="H9" s="22"/>
    </row>
    <row r="10" spans="1:8" ht="15.5" x14ac:dyDescent="0.35">
      <c r="A10" s="23"/>
      <c r="B10" s="24" t="s">
        <v>9</v>
      </c>
      <c r="C10" s="23"/>
      <c r="D10" s="23"/>
      <c r="E10" s="23"/>
      <c r="F10" s="23"/>
      <c r="G10" s="25"/>
      <c r="H10" s="26" t="s">
        <v>10</v>
      </c>
    </row>
    <row r="11" spans="1:8" ht="15.5" x14ac:dyDescent="0.35">
      <c r="A11" s="23"/>
      <c r="B11" s="24" t="s">
        <v>11</v>
      </c>
      <c r="C11" s="23"/>
      <c r="D11" s="23"/>
      <c r="E11" s="23"/>
      <c r="F11" s="23"/>
      <c r="G11" s="25"/>
      <c r="H11" s="26"/>
    </row>
    <row r="12" spans="1:8" ht="15.5" x14ac:dyDescent="0.35">
      <c r="A12" s="27"/>
      <c r="B12" s="28" t="s">
        <v>12</v>
      </c>
      <c r="C12" s="29"/>
      <c r="D12" s="30"/>
      <c r="E12" s="29"/>
      <c r="F12" s="29"/>
      <c r="G12" s="29"/>
      <c r="H12" s="83">
        <v>44035</v>
      </c>
    </row>
    <row r="13" spans="1:8" ht="15.5" x14ac:dyDescent="0.35">
      <c r="A13" s="27"/>
      <c r="B13" s="28" t="s">
        <v>13</v>
      </c>
      <c r="C13" s="29"/>
      <c r="D13" s="29"/>
      <c r="E13" s="29"/>
      <c r="F13" s="29"/>
      <c r="G13" s="29"/>
      <c r="H13" s="75" t="s">
        <v>14</v>
      </c>
    </row>
    <row r="14" spans="1:8" ht="15.5" x14ac:dyDescent="0.35">
      <c r="A14" s="27"/>
      <c r="B14" s="28" t="s">
        <v>15</v>
      </c>
      <c r="C14" s="29"/>
      <c r="D14" s="25"/>
      <c r="E14" s="25"/>
      <c r="F14" s="25"/>
      <c r="G14" s="25"/>
      <c r="H14" s="76" t="s">
        <v>16</v>
      </c>
    </row>
    <row r="15" spans="1:8" ht="15.5" x14ac:dyDescent="0.35">
      <c r="A15" s="32"/>
      <c r="B15" s="28" t="s">
        <v>17</v>
      </c>
      <c r="C15" s="29"/>
      <c r="D15" s="29"/>
      <c r="E15" s="29"/>
      <c r="F15" s="29"/>
      <c r="G15" s="33"/>
      <c r="H15" s="64">
        <f>SUM(C21:C24)</f>
        <v>2536</v>
      </c>
    </row>
    <row r="16" spans="1:8" ht="15.5" x14ac:dyDescent="0.35">
      <c r="A16" s="27"/>
      <c r="B16" s="28" t="s">
        <v>18</v>
      </c>
      <c r="C16" s="29"/>
      <c r="D16" s="29"/>
      <c r="E16" s="29"/>
      <c r="F16" s="29"/>
      <c r="G16" s="25"/>
      <c r="H16" s="76" t="s">
        <v>59</v>
      </c>
    </row>
    <row r="17" spans="1:8" ht="15.5" x14ac:dyDescent="0.35">
      <c r="A17" s="27"/>
      <c r="B17" s="28" t="s">
        <v>19</v>
      </c>
      <c r="C17" s="29"/>
      <c r="D17" s="29"/>
      <c r="E17" s="29"/>
      <c r="F17" s="29"/>
      <c r="G17" s="15"/>
      <c r="H17" s="34" t="s">
        <v>37</v>
      </c>
    </row>
    <row r="18" spans="1:8" ht="15.5" x14ac:dyDescent="0.35">
      <c r="A18" s="77" t="s">
        <v>20</v>
      </c>
      <c r="B18" s="28"/>
      <c r="C18" s="27"/>
      <c r="D18" s="27"/>
      <c r="E18" s="27"/>
      <c r="F18" s="27"/>
      <c r="G18" s="27"/>
      <c r="H18" s="28"/>
    </row>
    <row r="19" spans="1:8" ht="15.5" x14ac:dyDescent="0.35">
      <c r="A19" s="309" t="s">
        <v>21</v>
      </c>
      <c r="B19" s="309" t="s">
        <v>22</v>
      </c>
      <c r="C19" s="310" t="s">
        <v>23</v>
      </c>
      <c r="D19" s="309" t="s">
        <v>24</v>
      </c>
      <c r="E19" s="309"/>
      <c r="F19" s="309"/>
      <c r="G19" s="309"/>
      <c r="H19" s="309" t="s">
        <v>25</v>
      </c>
    </row>
    <row r="20" spans="1:8" ht="45" customHeight="1" x14ac:dyDescent="0.35">
      <c r="A20" s="309"/>
      <c r="B20" s="309"/>
      <c r="C20" s="311"/>
      <c r="D20" s="71" t="s">
        <v>66</v>
      </c>
      <c r="E20" s="71" t="s">
        <v>27</v>
      </c>
      <c r="F20" s="71" t="s">
        <v>28</v>
      </c>
      <c r="G20" s="71" t="s">
        <v>29</v>
      </c>
      <c r="H20" s="309"/>
    </row>
    <row r="21" spans="1:8" ht="18" x14ac:dyDescent="0.35">
      <c r="A21" s="92" t="s">
        <v>42</v>
      </c>
      <c r="B21" s="94" t="s">
        <v>78</v>
      </c>
      <c r="C21" s="135"/>
      <c r="D21" s="136"/>
      <c r="E21" s="137">
        <v>0.1875</v>
      </c>
      <c r="F21" s="137">
        <v>8.3333333333333329E-2</v>
      </c>
      <c r="G21" s="137">
        <f t="shared" ref="G21:G25" si="0">E21+F21</f>
        <v>0.27083333333333331</v>
      </c>
      <c r="H21" s="163" t="s">
        <v>79</v>
      </c>
    </row>
    <row r="22" spans="1:8" ht="54" x14ac:dyDescent="0.35">
      <c r="A22" s="92" t="s">
        <v>38</v>
      </c>
      <c r="B22" s="94" t="s">
        <v>39</v>
      </c>
      <c r="C22" s="139">
        <v>2536</v>
      </c>
      <c r="D22" s="136">
        <v>2.5</v>
      </c>
      <c r="E22" s="137">
        <f>G21+D22</f>
        <v>2.7708333333333335</v>
      </c>
      <c r="F22" s="137">
        <v>8.3333333333333329E-2</v>
      </c>
      <c r="G22" s="137">
        <f t="shared" si="0"/>
        <v>2.854166666666667</v>
      </c>
      <c r="H22" s="164" t="s">
        <v>80</v>
      </c>
    </row>
    <row r="23" spans="1:8" ht="18" x14ac:dyDescent="0.35">
      <c r="A23" s="92"/>
      <c r="B23" s="94"/>
      <c r="C23" s="139"/>
      <c r="D23" s="136"/>
      <c r="E23" s="137">
        <f t="shared" ref="E23:E25" si="1">G22+D23</f>
        <v>2.854166666666667</v>
      </c>
      <c r="F23" s="137">
        <v>0.5625</v>
      </c>
      <c r="G23" s="137">
        <f t="shared" si="0"/>
        <v>3.416666666666667</v>
      </c>
      <c r="H23" s="163"/>
    </row>
    <row r="24" spans="1:8" ht="54" x14ac:dyDescent="0.35">
      <c r="A24" s="92" t="s">
        <v>38</v>
      </c>
      <c r="B24" s="94" t="s">
        <v>39</v>
      </c>
      <c r="C24" s="143"/>
      <c r="D24" s="136"/>
      <c r="E24" s="137">
        <f t="shared" si="1"/>
        <v>3.416666666666667</v>
      </c>
      <c r="F24" s="137">
        <v>4.1666666666666664E-2</v>
      </c>
      <c r="G24" s="137">
        <f t="shared" si="0"/>
        <v>3.4583333333333335</v>
      </c>
      <c r="H24" s="163" t="s">
        <v>79</v>
      </c>
    </row>
    <row r="25" spans="1:8" ht="18" x14ac:dyDescent="0.35">
      <c r="A25" s="92" t="s">
        <v>42</v>
      </c>
      <c r="B25" s="94" t="s">
        <v>78</v>
      </c>
      <c r="C25" s="139">
        <v>2536</v>
      </c>
      <c r="D25" s="136">
        <v>2.5</v>
      </c>
      <c r="E25" s="137">
        <f t="shared" si="1"/>
        <v>5.9583333333333339</v>
      </c>
      <c r="F25" s="137">
        <v>8.3333333333333329E-2</v>
      </c>
      <c r="G25" s="137">
        <f t="shared" si="0"/>
        <v>6.041666666666667</v>
      </c>
      <c r="H25" s="164" t="s">
        <v>80</v>
      </c>
    </row>
    <row r="26" spans="1:8" ht="18" x14ac:dyDescent="0.35">
      <c r="A26" s="95" t="s">
        <v>32</v>
      </c>
      <c r="B26" s="165">
        <f>SUM(D21:D25,F21:F25)</f>
        <v>5.8541666666666661</v>
      </c>
      <c r="C26" s="97" t="s">
        <v>81</v>
      </c>
      <c r="D26" s="44"/>
      <c r="E26" s="45"/>
      <c r="F26" s="46"/>
      <c r="G26" s="46"/>
      <c r="H26" s="47"/>
    </row>
    <row r="27" spans="1:8" ht="18" x14ac:dyDescent="0.35">
      <c r="A27" s="95" t="s">
        <v>33</v>
      </c>
      <c r="B27" s="165">
        <f>SUM(D21:D25)</f>
        <v>5</v>
      </c>
      <c r="C27" s="97" t="s">
        <v>81</v>
      </c>
      <c r="D27" s="45"/>
      <c r="E27" s="44"/>
      <c r="F27" s="51" t="s">
        <v>34</v>
      </c>
      <c r="G27" s="51"/>
      <c r="H27" s="51"/>
    </row>
    <row r="28" spans="1:8" ht="18" x14ac:dyDescent="0.35">
      <c r="A28" s="95" t="s">
        <v>82</v>
      </c>
      <c r="B28" s="96">
        <f>SUM(F22,F22,F24,F25,F21)</f>
        <v>0.37499999999999994</v>
      </c>
      <c r="C28" s="97" t="s">
        <v>81</v>
      </c>
      <c r="D28" s="44"/>
      <c r="E28" s="50"/>
      <c r="F28" s="46"/>
      <c r="G28" s="52"/>
      <c r="H28" s="47"/>
    </row>
    <row r="29" spans="1:8" ht="18" x14ac:dyDescent="0.35">
      <c r="A29" s="95" t="s">
        <v>83</v>
      </c>
      <c r="B29" s="96">
        <f>G22</f>
        <v>2.854166666666667</v>
      </c>
      <c r="C29" s="97" t="s">
        <v>81</v>
      </c>
      <c r="D29" s="27"/>
      <c r="E29" s="27"/>
      <c r="F29" s="27"/>
      <c r="G29" s="27"/>
      <c r="H29" s="27"/>
    </row>
    <row r="30" spans="1:8" ht="15.5" x14ac:dyDescent="0.35">
      <c r="A30" s="27"/>
      <c r="B30" s="27"/>
      <c r="C30" s="27"/>
      <c r="D30" s="27"/>
      <c r="E30" s="27"/>
      <c r="F30" s="27"/>
      <c r="G30" s="27"/>
      <c r="H30" s="27"/>
    </row>
    <row r="31" spans="1:8" ht="15.5" x14ac:dyDescent="0.35">
      <c r="A31" s="74"/>
      <c r="B31" s="317"/>
      <c r="C31" s="317"/>
      <c r="D31" s="317"/>
      <c r="E31" s="317"/>
      <c r="F31" s="317"/>
      <c r="G31" s="317"/>
      <c r="H31" s="74"/>
    </row>
  </sheetData>
  <mergeCells count="12">
    <mergeCell ref="B31:G31"/>
    <mergeCell ref="D1:F1"/>
    <mergeCell ref="D2:F2"/>
    <mergeCell ref="D3:F3"/>
    <mergeCell ref="D4:F4"/>
    <mergeCell ref="A7:H7"/>
    <mergeCell ref="A8:H8"/>
    <mergeCell ref="A19:A20"/>
    <mergeCell ref="B19:B20"/>
    <mergeCell ref="C19:C20"/>
    <mergeCell ref="D19:G19"/>
    <mergeCell ref="H19:H20"/>
  </mergeCells>
  <printOptions horizontalCentered="1" verticalCentered="1"/>
  <pageMargins left="0" right="0" top="0" bottom="0" header="0" footer="0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100" workbookViewId="0">
      <selection activeCell="A22" sqref="A22:H26"/>
    </sheetView>
  </sheetViews>
  <sheetFormatPr defaultRowHeight="18" x14ac:dyDescent="0.4"/>
  <cols>
    <col min="1" max="1" width="48.453125" style="114" customWidth="1"/>
    <col min="2" max="2" width="44.54296875" style="114" customWidth="1"/>
    <col min="3" max="3" width="17.453125" style="114" customWidth="1"/>
    <col min="4" max="4" width="13.54296875" style="114" customWidth="1"/>
    <col min="5" max="6" width="13.81640625" style="114" customWidth="1"/>
    <col min="7" max="7" width="11.81640625" style="114" customWidth="1"/>
    <col min="8" max="8" width="41.54296875" style="114" customWidth="1"/>
  </cols>
  <sheetData>
    <row r="1" spans="1:8" x14ac:dyDescent="0.35">
      <c r="A1" s="1" t="s">
        <v>0</v>
      </c>
      <c r="B1" s="1" t="s">
        <v>0</v>
      </c>
      <c r="C1" s="100"/>
      <c r="D1" s="320"/>
      <c r="E1" s="320"/>
      <c r="F1" s="320"/>
      <c r="G1" s="101"/>
      <c r="H1" s="1" t="s">
        <v>1</v>
      </c>
    </row>
    <row r="2" spans="1:8" ht="72" x14ac:dyDescent="0.4">
      <c r="A2" s="102" t="s">
        <v>2</v>
      </c>
      <c r="B2" s="102" t="s">
        <v>44</v>
      </c>
      <c r="C2" s="103"/>
      <c r="D2" s="321"/>
      <c r="E2" s="321"/>
      <c r="F2" s="321"/>
      <c r="G2" s="104"/>
      <c r="H2" s="105" t="s">
        <v>3</v>
      </c>
    </row>
    <row r="3" spans="1:8" x14ac:dyDescent="0.4">
      <c r="A3" s="7" t="s">
        <v>58</v>
      </c>
      <c r="B3" s="7" t="s">
        <v>4</v>
      </c>
      <c r="C3" s="106"/>
      <c r="D3" s="322"/>
      <c r="E3" s="322"/>
      <c r="F3" s="322"/>
      <c r="G3" s="107"/>
      <c r="H3" s="108" t="s">
        <v>57</v>
      </c>
    </row>
    <row r="4" spans="1:8" x14ac:dyDescent="0.4">
      <c r="A4" s="11" t="s">
        <v>6</v>
      </c>
      <c r="B4" s="11" t="s">
        <v>6</v>
      </c>
      <c r="C4" s="109"/>
      <c r="D4" s="323"/>
      <c r="E4" s="323"/>
      <c r="F4" s="323"/>
      <c r="G4" s="13"/>
      <c r="H4" s="14" t="s">
        <v>7</v>
      </c>
    </row>
    <row r="5" spans="1:8" x14ac:dyDescent="0.35">
      <c r="A5" s="110"/>
      <c r="B5" s="111"/>
      <c r="C5" s="111"/>
      <c r="D5" s="112"/>
      <c r="E5" s="112"/>
      <c r="F5" s="112"/>
      <c r="G5" s="113"/>
      <c r="H5" s="113"/>
    </row>
    <row r="6" spans="1:8" x14ac:dyDescent="0.4">
      <c r="B6" s="115"/>
      <c r="C6" s="115"/>
      <c r="D6" s="115"/>
      <c r="E6" s="115"/>
      <c r="F6" s="115"/>
      <c r="G6" s="115"/>
      <c r="H6" s="115"/>
    </row>
    <row r="7" spans="1:8" x14ac:dyDescent="0.35">
      <c r="A7" s="324" t="s">
        <v>8</v>
      </c>
      <c r="B7" s="324"/>
      <c r="C7" s="324"/>
      <c r="D7" s="324"/>
      <c r="E7" s="324"/>
      <c r="F7" s="324"/>
      <c r="G7" s="324"/>
      <c r="H7" s="324"/>
    </row>
    <row r="8" spans="1:8" x14ac:dyDescent="0.4">
      <c r="A8" s="104"/>
      <c r="B8" s="116"/>
      <c r="C8" s="116"/>
      <c r="D8" s="116"/>
      <c r="E8" s="116"/>
      <c r="F8" s="116"/>
      <c r="G8" s="116"/>
      <c r="H8" s="104"/>
    </row>
    <row r="9" spans="1:8" ht="17.5" x14ac:dyDescent="0.35">
      <c r="A9" s="325" t="s">
        <v>86</v>
      </c>
      <c r="B9" s="325"/>
      <c r="C9" s="325"/>
      <c r="D9" s="325"/>
      <c r="E9" s="325"/>
      <c r="F9" s="325"/>
      <c r="G9" s="325"/>
      <c r="H9" s="325"/>
    </row>
    <row r="10" spans="1:8" ht="17.5" x14ac:dyDescent="0.35">
      <c r="A10" s="117"/>
      <c r="B10" s="117"/>
      <c r="C10" s="117"/>
      <c r="D10" s="117"/>
      <c r="E10" s="117"/>
      <c r="F10" s="117"/>
      <c r="G10" s="117"/>
      <c r="H10" s="118"/>
    </row>
    <row r="11" spans="1:8" x14ac:dyDescent="0.4">
      <c r="A11" s="119" t="s">
        <v>9</v>
      </c>
      <c r="B11" s="120" t="s">
        <v>10</v>
      </c>
      <c r="C11" s="121"/>
      <c r="D11" s="121"/>
      <c r="E11" s="121"/>
      <c r="F11" s="121"/>
      <c r="G11" s="122"/>
    </row>
    <row r="12" spans="1:8" x14ac:dyDescent="0.4">
      <c r="A12" s="119" t="s">
        <v>11</v>
      </c>
      <c r="B12" s="120">
        <v>1</v>
      </c>
      <c r="C12" s="121"/>
      <c r="D12" s="121"/>
      <c r="E12" s="121"/>
      <c r="F12" s="121"/>
      <c r="G12" s="122"/>
    </row>
    <row r="13" spans="1:8" x14ac:dyDescent="0.4">
      <c r="A13" s="123" t="s">
        <v>12</v>
      </c>
      <c r="B13" s="124"/>
      <c r="C13" s="125"/>
      <c r="D13" s="126"/>
      <c r="E13" s="125"/>
      <c r="F13" s="125"/>
      <c r="G13" s="125"/>
    </row>
    <row r="14" spans="1:8" x14ac:dyDescent="0.4">
      <c r="A14" s="123" t="s">
        <v>13</v>
      </c>
      <c r="B14" s="127" t="s">
        <v>14</v>
      </c>
      <c r="C14" s="125"/>
      <c r="D14" s="125"/>
      <c r="E14" s="125"/>
      <c r="F14" s="125"/>
      <c r="G14" s="125"/>
    </row>
    <row r="15" spans="1:8" x14ac:dyDescent="0.4">
      <c r="A15" s="123" t="s">
        <v>15</v>
      </c>
      <c r="B15" s="128" t="s">
        <v>16</v>
      </c>
      <c r="C15" s="125"/>
      <c r="D15" s="122"/>
      <c r="E15" s="122"/>
      <c r="F15" s="122"/>
      <c r="G15" s="122"/>
    </row>
    <row r="16" spans="1:8" x14ac:dyDescent="0.4">
      <c r="A16" s="123" t="s">
        <v>17</v>
      </c>
      <c r="B16" s="129">
        <f>C27</f>
        <v>5072</v>
      </c>
      <c r="C16" s="125"/>
      <c r="D16" s="125"/>
      <c r="E16" s="125"/>
      <c r="F16" s="125"/>
      <c r="G16" s="130"/>
    </row>
    <row r="17" spans="1:8" x14ac:dyDescent="0.4">
      <c r="A17" s="123" t="s">
        <v>18</v>
      </c>
      <c r="B17" s="128" t="s">
        <v>59</v>
      </c>
      <c r="C17" s="125"/>
      <c r="D17" s="125"/>
      <c r="E17" s="125"/>
      <c r="F17" s="125"/>
      <c r="G17" s="122"/>
    </row>
    <row r="18" spans="1:8" x14ac:dyDescent="0.4">
      <c r="A18" s="131" t="s">
        <v>87</v>
      </c>
      <c r="B18" s="132">
        <v>20000</v>
      </c>
      <c r="C18" s="125"/>
      <c r="D18" s="125"/>
      <c r="E18" s="125"/>
      <c r="F18" s="125"/>
      <c r="G18" s="110"/>
    </row>
    <row r="19" spans="1:8" x14ac:dyDescent="0.4">
      <c r="A19" s="133"/>
      <c r="B19" s="123"/>
      <c r="C19" s="115"/>
      <c r="D19" s="115"/>
      <c r="E19" s="115"/>
      <c r="F19" s="115"/>
      <c r="G19" s="115"/>
      <c r="H19" s="89" t="s">
        <v>88</v>
      </c>
    </row>
    <row r="20" spans="1:8" x14ac:dyDescent="0.35">
      <c r="A20" s="326" t="s">
        <v>21</v>
      </c>
      <c r="B20" s="326" t="s">
        <v>22</v>
      </c>
      <c r="C20" s="326" t="s">
        <v>23</v>
      </c>
      <c r="D20" s="326" t="s">
        <v>24</v>
      </c>
      <c r="E20" s="326"/>
      <c r="F20" s="326"/>
      <c r="G20" s="326"/>
      <c r="H20" s="326" t="s">
        <v>25</v>
      </c>
    </row>
    <row r="21" spans="1:8" ht="54" x14ac:dyDescent="0.35">
      <c r="A21" s="326"/>
      <c r="B21" s="326"/>
      <c r="C21" s="327"/>
      <c r="D21" s="91" t="s">
        <v>26</v>
      </c>
      <c r="E21" s="91" t="s">
        <v>27</v>
      </c>
      <c r="F21" s="91" t="s">
        <v>28</v>
      </c>
      <c r="G21" s="91" t="s">
        <v>29</v>
      </c>
      <c r="H21" s="326"/>
    </row>
    <row r="22" spans="1:8" x14ac:dyDescent="0.35">
      <c r="A22" s="134" t="s">
        <v>89</v>
      </c>
      <c r="B22" s="93" t="s">
        <v>90</v>
      </c>
      <c r="C22" s="135"/>
      <c r="D22" s="136"/>
      <c r="E22" s="137">
        <v>0.1875</v>
      </c>
      <c r="F22" s="137">
        <v>8.3333333333333329E-2</v>
      </c>
      <c r="G22" s="137">
        <f t="shared" ref="G22:G26" si="0">E22+F22</f>
        <v>0.27083333333333331</v>
      </c>
      <c r="H22" s="138" t="s">
        <v>30</v>
      </c>
    </row>
    <row r="23" spans="1:8" ht="54" x14ac:dyDescent="0.35">
      <c r="A23" s="134" t="s">
        <v>91</v>
      </c>
      <c r="B23" s="138" t="s">
        <v>39</v>
      </c>
      <c r="C23" s="139">
        <v>2536</v>
      </c>
      <c r="D23" s="136">
        <v>2.5</v>
      </c>
      <c r="E23" s="137">
        <f>G22+D23</f>
        <v>2.7708333333333335</v>
      </c>
      <c r="F23" s="137">
        <v>8.3333333333333329E-2</v>
      </c>
      <c r="G23" s="137">
        <f t="shared" si="0"/>
        <v>2.854166666666667</v>
      </c>
      <c r="H23" s="140" t="s">
        <v>31</v>
      </c>
    </row>
    <row r="24" spans="1:8" x14ac:dyDescent="0.35">
      <c r="A24" s="134"/>
      <c r="B24" s="138"/>
      <c r="C24" s="139"/>
      <c r="D24" s="136"/>
      <c r="E24" s="137">
        <f t="shared" ref="E24:E26" si="1">G23+D24</f>
        <v>2.854166666666667</v>
      </c>
      <c r="F24" s="137">
        <v>0.5625</v>
      </c>
      <c r="G24" s="137">
        <f t="shared" si="0"/>
        <v>3.416666666666667</v>
      </c>
      <c r="H24" s="138" t="s">
        <v>40</v>
      </c>
    </row>
    <row r="25" spans="1:8" ht="54" x14ac:dyDescent="0.35">
      <c r="A25" s="141" t="s">
        <v>91</v>
      </c>
      <c r="B25" s="142" t="s">
        <v>39</v>
      </c>
      <c r="C25" s="143"/>
      <c r="D25" s="136"/>
      <c r="E25" s="137">
        <f t="shared" si="1"/>
        <v>3.416666666666667</v>
      </c>
      <c r="F25" s="137">
        <v>4.1666666666666664E-2</v>
      </c>
      <c r="G25" s="137">
        <f t="shared" si="0"/>
        <v>3.4583333333333335</v>
      </c>
      <c r="H25" s="140" t="s">
        <v>30</v>
      </c>
    </row>
    <row r="26" spans="1:8" x14ac:dyDescent="0.35">
      <c r="A26" s="134" t="s">
        <v>89</v>
      </c>
      <c r="B26" s="93" t="s">
        <v>90</v>
      </c>
      <c r="C26" s="139">
        <v>2536</v>
      </c>
      <c r="D26" s="136">
        <v>2.5</v>
      </c>
      <c r="E26" s="137">
        <f t="shared" si="1"/>
        <v>5.9583333333333339</v>
      </c>
      <c r="F26" s="137">
        <v>8.3333333333333329E-2</v>
      </c>
      <c r="G26" s="137">
        <f t="shared" si="0"/>
        <v>6.041666666666667</v>
      </c>
      <c r="H26" s="140" t="s">
        <v>31</v>
      </c>
    </row>
    <row r="27" spans="1:8" s="148" customFormat="1" ht="17.5" x14ac:dyDescent="0.35">
      <c r="A27" s="144" t="s">
        <v>92</v>
      </c>
      <c r="B27" s="144"/>
      <c r="C27" s="145">
        <f>SUM(C22:C26)</f>
        <v>5072</v>
      </c>
      <c r="D27" s="146">
        <f>SUM(D22:D26)</f>
        <v>5</v>
      </c>
      <c r="E27" s="146">
        <f>G26-E22</f>
        <v>5.854166666666667</v>
      </c>
      <c r="F27" s="147">
        <f>SUM(F22:F26)</f>
        <v>0.85416666666666663</v>
      </c>
      <c r="G27" s="147"/>
      <c r="H27" s="147"/>
    </row>
    <row r="28" spans="1:8" x14ac:dyDescent="0.4">
      <c r="A28" s="149"/>
      <c r="B28" s="150"/>
      <c r="C28" s="151"/>
      <c r="D28" s="151"/>
      <c r="E28" s="152"/>
      <c r="F28" s="153"/>
      <c r="G28" s="153"/>
      <c r="H28" s="154"/>
    </row>
    <row r="29" spans="1:8" x14ac:dyDescent="0.4">
      <c r="A29" s="155" t="s">
        <v>32</v>
      </c>
      <c r="B29" s="156">
        <f>E27</f>
        <v>5.854166666666667</v>
      </c>
      <c r="C29" s="98"/>
      <c r="D29" s="151"/>
      <c r="E29" s="152"/>
      <c r="F29" s="153"/>
      <c r="G29" s="153"/>
      <c r="H29" s="154"/>
    </row>
    <row r="30" spans="1:8" x14ac:dyDescent="0.4">
      <c r="A30" s="157" t="s">
        <v>33</v>
      </c>
      <c r="B30" s="156">
        <f>D27</f>
        <v>5</v>
      </c>
      <c r="C30" s="99"/>
      <c r="D30" s="152"/>
      <c r="E30" s="151"/>
      <c r="F30" s="158" t="s">
        <v>34</v>
      </c>
      <c r="G30" s="158"/>
      <c r="H30" s="158"/>
    </row>
    <row r="31" spans="1:8" x14ac:dyDescent="0.4">
      <c r="A31" s="157" t="s">
        <v>82</v>
      </c>
      <c r="B31" s="156">
        <f>F27-F24</f>
        <v>0.29166666666666663</v>
      </c>
      <c r="C31" s="99"/>
      <c r="D31" s="151"/>
      <c r="E31" s="159"/>
      <c r="F31" s="153"/>
      <c r="G31" s="160"/>
      <c r="H31" s="154"/>
    </row>
    <row r="32" spans="1:8" x14ac:dyDescent="0.4">
      <c r="A32" s="157" t="s">
        <v>93</v>
      </c>
      <c r="B32" s="161">
        <f>F24</f>
        <v>0.5625</v>
      </c>
      <c r="C32" s="99"/>
      <c r="D32" s="115"/>
      <c r="E32" s="115"/>
      <c r="F32" s="115"/>
      <c r="G32" s="115"/>
      <c r="H32" s="115"/>
    </row>
    <row r="33" spans="1:8" x14ac:dyDescent="0.4">
      <c r="A33" s="157"/>
      <c r="B33" s="161"/>
      <c r="C33" s="99"/>
      <c r="D33" s="115"/>
      <c r="E33" s="115"/>
      <c r="F33" s="115"/>
      <c r="G33" s="115"/>
      <c r="H33" s="115"/>
    </row>
    <row r="34" spans="1:8" x14ac:dyDescent="0.4">
      <c r="A34" s="115"/>
      <c r="B34" s="115"/>
      <c r="C34" s="115"/>
      <c r="D34" s="115"/>
      <c r="E34" s="115"/>
      <c r="F34" s="115"/>
      <c r="G34" s="115"/>
      <c r="H34" s="115"/>
    </row>
    <row r="35" spans="1:8" x14ac:dyDescent="0.4">
      <c r="A35" s="318" t="s">
        <v>84</v>
      </c>
      <c r="B35" s="319"/>
      <c r="C35" s="86"/>
      <c r="D35" s="86"/>
      <c r="E35" s="86"/>
      <c r="F35" s="319" t="s">
        <v>85</v>
      </c>
      <c r="G35" s="319"/>
      <c r="H35" s="162"/>
    </row>
  </sheetData>
  <mergeCells count="13">
    <mergeCell ref="A35:B35"/>
    <mergeCell ref="F35:G35"/>
    <mergeCell ref="D1:F1"/>
    <mergeCell ref="D2:F2"/>
    <mergeCell ref="D3:F3"/>
    <mergeCell ref="D4:F4"/>
    <mergeCell ref="A7:H7"/>
    <mergeCell ref="A9:H9"/>
    <mergeCell ref="A20:A21"/>
    <mergeCell ref="B20:B21"/>
    <mergeCell ref="C20:C21"/>
    <mergeCell ref="D20:G20"/>
    <mergeCell ref="H20:H21"/>
  </mergeCells>
  <pageMargins left="0.7" right="0.7" top="0.75" bottom="0.75" header="0.3" footer="0.3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1"/>
  <sheetViews>
    <sheetView view="pageBreakPreview" zoomScale="80" zoomScaleNormal="100" zoomScaleSheetLayoutView="80" workbookViewId="0">
      <selection activeCell="I1" sqref="I1:I4"/>
    </sheetView>
  </sheetViews>
  <sheetFormatPr defaultColWidth="9.1796875" defaultRowHeight="18.5" x14ac:dyDescent="0.45"/>
  <cols>
    <col min="1" max="1" width="45.26953125" style="87" customWidth="1"/>
    <col min="2" max="2" width="23" style="87" customWidth="1"/>
    <col min="3" max="3" width="44.453125" style="87" customWidth="1"/>
    <col min="4" max="4" width="15.54296875" style="87" customWidth="1"/>
    <col min="5" max="7" width="15.7265625" style="87" customWidth="1"/>
    <col min="8" max="8" width="17.7265625" style="87" customWidth="1"/>
    <col min="9" max="9" width="48.54296875" style="87" customWidth="1"/>
    <col min="10" max="10" width="34.81640625" style="85" customWidth="1"/>
    <col min="11" max="11" width="39.81640625" style="85" customWidth="1"/>
    <col min="12" max="16384" width="9.1796875" style="85"/>
  </cols>
  <sheetData>
    <row r="1" spans="1:11" s="148" customFormat="1" ht="15.5" x14ac:dyDescent="0.35">
      <c r="A1" s="194" t="s">
        <v>0</v>
      </c>
      <c r="B1" s="194"/>
      <c r="C1" s="194"/>
      <c r="D1" s="195"/>
      <c r="E1" s="328"/>
      <c r="F1" s="328"/>
      <c r="G1" s="328"/>
      <c r="H1" s="196"/>
      <c r="I1" s="194" t="s">
        <v>1</v>
      </c>
    </row>
    <row r="2" spans="1:11" s="148" customFormat="1" ht="31" x14ac:dyDescent="0.35">
      <c r="A2" s="197" t="s">
        <v>95</v>
      </c>
      <c r="B2" s="197"/>
      <c r="C2" s="197"/>
      <c r="D2" s="198"/>
      <c r="E2" s="329"/>
      <c r="F2" s="329"/>
      <c r="G2" s="329"/>
      <c r="H2" s="199"/>
      <c r="I2" s="200" t="s">
        <v>67</v>
      </c>
    </row>
    <row r="3" spans="1:11" s="148" customFormat="1" ht="15.5" x14ac:dyDescent="0.35">
      <c r="A3" s="201" t="s">
        <v>68</v>
      </c>
      <c r="B3" s="201"/>
      <c r="C3" s="201"/>
      <c r="D3" s="202"/>
      <c r="E3" s="330"/>
      <c r="F3" s="330"/>
      <c r="G3" s="330"/>
      <c r="H3" s="203"/>
      <c r="I3" s="208" t="s">
        <v>69</v>
      </c>
    </row>
    <row r="4" spans="1:11" s="148" customFormat="1" ht="15.5" x14ac:dyDescent="0.35">
      <c r="A4" s="204">
        <f>B9</f>
        <v>44427</v>
      </c>
      <c r="B4" s="204"/>
      <c r="C4" s="205"/>
      <c r="D4" s="206"/>
      <c r="E4" s="333"/>
      <c r="F4" s="333"/>
      <c r="G4" s="333"/>
      <c r="H4" s="207"/>
      <c r="I4" s="207">
        <f>B9</f>
        <v>44427</v>
      </c>
    </row>
    <row r="5" spans="1:11" x14ac:dyDescent="0.45">
      <c r="A5" s="11"/>
      <c r="B5" s="11"/>
      <c r="C5" s="11"/>
      <c r="D5" s="12"/>
      <c r="E5" s="84"/>
      <c r="F5" s="84"/>
      <c r="G5" s="84"/>
      <c r="H5" s="13"/>
      <c r="I5" s="14"/>
    </row>
    <row r="6" spans="1:11" x14ac:dyDescent="0.45">
      <c r="A6" s="11"/>
      <c r="B6" s="11"/>
      <c r="C6" s="11"/>
      <c r="D6" s="12"/>
      <c r="E6" s="84"/>
      <c r="F6" s="84"/>
      <c r="G6" s="84"/>
      <c r="H6" s="13"/>
      <c r="I6" s="14"/>
    </row>
    <row r="7" spans="1:11" x14ac:dyDescent="0.45">
      <c r="A7" s="334" t="s">
        <v>70</v>
      </c>
      <c r="B7" s="334"/>
      <c r="C7" s="334"/>
      <c r="D7" s="334"/>
      <c r="E7" s="334"/>
      <c r="F7" s="334"/>
      <c r="G7" s="334"/>
      <c r="H7" s="334"/>
      <c r="I7" s="334"/>
    </row>
    <row r="8" spans="1:11" x14ac:dyDescent="0.45">
      <c r="A8" s="335" t="s">
        <v>94</v>
      </c>
      <c r="B8" s="335"/>
      <c r="C8" s="335"/>
      <c r="D8" s="335"/>
      <c r="E8" s="335"/>
      <c r="F8" s="335"/>
      <c r="G8" s="335"/>
      <c r="H8" s="335"/>
      <c r="I8" s="335"/>
      <c r="K8" s="88"/>
    </row>
    <row r="9" spans="1:11" x14ac:dyDescent="0.45">
      <c r="A9" s="167" t="s">
        <v>12</v>
      </c>
      <c r="B9" s="168">
        <v>44427</v>
      </c>
      <c r="C9" s="169"/>
      <c r="D9" s="169"/>
      <c r="E9" s="167"/>
      <c r="F9" s="167"/>
      <c r="G9" s="167"/>
      <c r="H9" s="167"/>
      <c r="I9" s="167"/>
      <c r="K9" s="88"/>
    </row>
    <row r="10" spans="1:11" x14ac:dyDescent="0.45">
      <c r="A10" s="167" t="s">
        <v>9</v>
      </c>
      <c r="B10" s="170" t="s">
        <v>10</v>
      </c>
      <c r="C10" s="169"/>
      <c r="D10" s="169"/>
      <c r="E10" s="167"/>
      <c r="F10" s="167"/>
      <c r="G10" s="167"/>
      <c r="H10" s="167"/>
      <c r="I10" s="167"/>
      <c r="K10" s="88"/>
    </row>
    <row r="11" spans="1:11" x14ac:dyDescent="0.45">
      <c r="A11" s="167" t="s">
        <v>11</v>
      </c>
      <c r="B11" s="171"/>
      <c r="C11" s="169"/>
      <c r="D11" s="169"/>
      <c r="E11" s="172"/>
      <c r="F11" s="167"/>
      <c r="G11" s="167"/>
      <c r="H11" s="167"/>
      <c r="I11" s="167"/>
      <c r="K11" s="88"/>
    </row>
    <row r="12" spans="1:11" x14ac:dyDescent="0.45">
      <c r="A12" s="167" t="s">
        <v>13</v>
      </c>
      <c r="B12" s="173" t="s">
        <v>96</v>
      </c>
      <c r="C12" s="169"/>
      <c r="D12" s="169"/>
      <c r="E12" s="174"/>
      <c r="F12" s="167"/>
      <c r="G12" s="167"/>
      <c r="H12" s="167"/>
      <c r="I12" s="167"/>
      <c r="K12" s="88"/>
    </row>
    <row r="13" spans="1:11" x14ac:dyDescent="0.45">
      <c r="A13" s="167" t="s">
        <v>15</v>
      </c>
      <c r="B13" s="173" t="s">
        <v>97</v>
      </c>
      <c r="C13" s="169"/>
      <c r="D13" s="169"/>
      <c r="E13" s="167"/>
      <c r="F13" s="167"/>
      <c r="G13" s="167"/>
      <c r="H13" s="167"/>
      <c r="I13" s="167"/>
      <c r="K13" s="88"/>
    </row>
    <row r="14" spans="1:11" x14ac:dyDescent="0.45">
      <c r="A14" s="167" t="s">
        <v>71</v>
      </c>
      <c r="B14" s="175">
        <f>SUM(D20:D24)</f>
        <v>5072</v>
      </c>
      <c r="C14" s="169"/>
      <c r="D14" s="169"/>
      <c r="E14" s="167"/>
      <c r="F14" s="167"/>
      <c r="G14" s="167"/>
      <c r="H14" s="167"/>
      <c r="I14" s="167"/>
      <c r="K14" s="88"/>
    </row>
    <row r="15" spans="1:11" x14ac:dyDescent="0.45">
      <c r="A15" s="167" t="s">
        <v>18</v>
      </c>
      <c r="B15" s="173" t="s">
        <v>59</v>
      </c>
      <c r="C15" s="169"/>
      <c r="D15" s="169"/>
      <c r="E15" s="167"/>
      <c r="F15" s="167"/>
      <c r="G15" s="167"/>
      <c r="H15" s="167"/>
      <c r="I15" s="167"/>
      <c r="K15" s="88"/>
    </row>
    <row r="16" spans="1:11" x14ac:dyDescent="0.45">
      <c r="A16" s="167" t="s">
        <v>72</v>
      </c>
      <c r="B16" s="176">
        <v>20</v>
      </c>
      <c r="C16" s="169"/>
      <c r="D16" s="169"/>
      <c r="E16" s="167"/>
      <c r="F16" s="167"/>
      <c r="G16" s="167"/>
      <c r="H16" s="167"/>
      <c r="I16" s="177"/>
      <c r="K16" s="90"/>
    </row>
    <row r="17" spans="1:11" x14ac:dyDescent="0.45">
      <c r="A17" s="167" t="s">
        <v>98</v>
      </c>
      <c r="B17" s="176" t="s">
        <v>88</v>
      </c>
      <c r="C17" s="169"/>
      <c r="D17" s="169"/>
      <c r="E17" s="167"/>
      <c r="F17" s="167"/>
      <c r="G17" s="167"/>
      <c r="H17" s="167"/>
      <c r="I17" s="177"/>
      <c r="K17" s="90"/>
    </row>
    <row r="18" spans="1:11" x14ac:dyDescent="0.45">
      <c r="A18" s="336" t="s">
        <v>21</v>
      </c>
      <c r="B18" s="336" t="s">
        <v>73</v>
      </c>
      <c r="C18" s="338" t="s">
        <v>22</v>
      </c>
      <c r="D18" s="336" t="s">
        <v>23</v>
      </c>
      <c r="E18" s="340" t="s">
        <v>74</v>
      </c>
      <c r="F18" s="341"/>
      <c r="G18" s="341"/>
      <c r="H18" s="342"/>
      <c r="I18" s="338" t="s">
        <v>25</v>
      </c>
    </row>
    <row r="19" spans="1:11" ht="31" x14ac:dyDescent="0.45">
      <c r="A19" s="337"/>
      <c r="B19" s="337"/>
      <c r="C19" s="339"/>
      <c r="D19" s="337"/>
      <c r="E19" s="178" t="s">
        <v>75</v>
      </c>
      <c r="F19" s="178" t="s">
        <v>76</v>
      </c>
      <c r="G19" s="166" t="s">
        <v>77</v>
      </c>
      <c r="H19" s="178" t="s">
        <v>29</v>
      </c>
      <c r="I19" s="339"/>
    </row>
    <row r="20" spans="1:11" x14ac:dyDescent="0.45">
      <c r="A20" s="211" t="s">
        <v>89</v>
      </c>
      <c r="B20" s="193">
        <v>630300</v>
      </c>
      <c r="C20" s="179" t="s">
        <v>78</v>
      </c>
      <c r="D20" s="180"/>
      <c r="E20" s="181"/>
      <c r="F20" s="182">
        <v>0.1875</v>
      </c>
      <c r="G20" s="182">
        <v>8.3333333333333329E-2</v>
      </c>
      <c r="H20" s="182">
        <f t="shared" ref="H20:H24" si="0">F20+G20</f>
        <v>0.27083333333333331</v>
      </c>
      <c r="I20" s="183" t="s">
        <v>79</v>
      </c>
    </row>
    <row r="21" spans="1:11" ht="46.5" x14ac:dyDescent="0.45">
      <c r="A21" s="211" t="s">
        <v>91</v>
      </c>
      <c r="B21" s="193">
        <v>420300</v>
      </c>
      <c r="C21" s="183" t="s">
        <v>39</v>
      </c>
      <c r="D21" s="184">
        <v>2536</v>
      </c>
      <c r="E21" s="181">
        <v>2.5</v>
      </c>
      <c r="F21" s="182">
        <f>H20+E21</f>
        <v>2.7708333333333335</v>
      </c>
      <c r="G21" s="182">
        <v>8.3333333333333329E-2</v>
      </c>
      <c r="H21" s="182">
        <f t="shared" si="0"/>
        <v>2.854166666666667</v>
      </c>
      <c r="I21" s="185" t="s">
        <v>80</v>
      </c>
    </row>
    <row r="22" spans="1:11" x14ac:dyDescent="0.45">
      <c r="A22" s="211"/>
      <c r="B22" s="193"/>
      <c r="C22" s="183"/>
      <c r="D22" s="184"/>
      <c r="E22" s="181"/>
      <c r="F22" s="182">
        <f t="shared" ref="F22:F24" si="1">H21+E22</f>
        <v>2.854166666666667</v>
      </c>
      <c r="G22" s="182">
        <v>0.5625</v>
      </c>
      <c r="H22" s="182">
        <f t="shared" si="0"/>
        <v>3.416666666666667</v>
      </c>
      <c r="I22" s="183"/>
    </row>
    <row r="23" spans="1:11" ht="46.5" x14ac:dyDescent="0.45">
      <c r="A23" s="212" t="s">
        <v>91</v>
      </c>
      <c r="B23" s="193">
        <v>420300</v>
      </c>
      <c r="C23" s="186" t="s">
        <v>39</v>
      </c>
      <c r="D23" s="187"/>
      <c r="E23" s="181"/>
      <c r="F23" s="182">
        <f t="shared" si="1"/>
        <v>3.416666666666667</v>
      </c>
      <c r="G23" s="182">
        <v>4.1666666666666664E-2</v>
      </c>
      <c r="H23" s="182">
        <f t="shared" si="0"/>
        <v>3.4583333333333335</v>
      </c>
      <c r="I23" s="183" t="s">
        <v>79</v>
      </c>
    </row>
    <row r="24" spans="1:11" x14ac:dyDescent="0.45">
      <c r="A24" s="211" t="s">
        <v>89</v>
      </c>
      <c r="B24" s="193">
        <v>630300</v>
      </c>
      <c r="C24" s="179" t="s">
        <v>78</v>
      </c>
      <c r="D24" s="184">
        <v>2536</v>
      </c>
      <c r="E24" s="181">
        <v>2.5</v>
      </c>
      <c r="F24" s="182">
        <f t="shared" si="1"/>
        <v>5.9583333333333339</v>
      </c>
      <c r="G24" s="182">
        <v>8.3333333333333329E-2</v>
      </c>
      <c r="H24" s="182">
        <f t="shared" si="0"/>
        <v>6.041666666666667</v>
      </c>
      <c r="I24" s="185" t="s">
        <v>80</v>
      </c>
    </row>
    <row r="25" spans="1:11" x14ac:dyDescent="0.45">
      <c r="A25" s="167"/>
      <c r="B25" s="167"/>
      <c r="C25" s="167"/>
      <c r="D25" s="167"/>
      <c r="E25" s="167"/>
      <c r="F25" s="167"/>
      <c r="G25" s="167"/>
      <c r="H25" s="167"/>
      <c r="I25" s="167"/>
    </row>
    <row r="26" spans="1:11" x14ac:dyDescent="0.45">
      <c r="A26" s="188" t="s">
        <v>32</v>
      </c>
      <c r="B26" s="209">
        <f>SUM(E20:E24,G20:G24)</f>
        <v>5.8541666666666661</v>
      </c>
      <c r="C26" s="189" t="s">
        <v>81</v>
      </c>
      <c r="D26" s="190"/>
      <c r="E26" s="167"/>
      <c r="F26" s="167"/>
      <c r="G26" s="167"/>
      <c r="H26" s="167"/>
      <c r="I26" s="167"/>
    </row>
    <row r="27" spans="1:11" x14ac:dyDescent="0.45">
      <c r="A27" s="188" t="s">
        <v>33</v>
      </c>
      <c r="B27" s="209">
        <f>SUM(E20:E24)</f>
        <v>5</v>
      </c>
      <c r="C27" s="189" t="s">
        <v>81</v>
      </c>
      <c r="D27" s="191"/>
      <c r="E27" s="167"/>
      <c r="F27" s="167"/>
      <c r="G27" s="167"/>
      <c r="H27" s="167"/>
      <c r="I27" s="167"/>
    </row>
    <row r="28" spans="1:11" x14ac:dyDescent="0.45">
      <c r="A28" s="188" t="s">
        <v>82</v>
      </c>
      <c r="B28" s="210">
        <f>G20+G21+G23+G24</f>
        <v>0.29166666666666663</v>
      </c>
      <c r="C28" s="189" t="s">
        <v>81</v>
      </c>
      <c r="D28" s="191"/>
      <c r="E28" s="167"/>
      <c r="F28" s="167"/>
      <c r="G28" s="167"/>
      <c r="H28" s="167"/>
      <c r="I28" s="167"/>
    </row>
    <row r="29" spans="1:11" x14ac:dyDescent="0.45">
      <c r="A29" s="188" t="s">
        <v>83</v>
      </c>
      <c r="B29" s="210">
        <f>G22</f>
        <v>0.5625</v>
      </c>
      <c r="C29" s="189" t="s">
        <v>81</v>
      </c>
      <c r="D29" s="191"/>
      <c r="E29" s="167"/>
      <c r="F29" s="167"/>
      <c r="G29" s="167"/>
      <c r="H29" s="167"/>
      <c r="I29" s="167"/>
    </row>
    <row r="30" spans="1:11" x14ac:dyDescent="0.45">
      <c r="A30" s="189"/>
      <c r="B30" s="189"/>
      <c r="C30" s="192"/>
      <c r="D30" s="191"/>
      <c r="E30" s="167"/>
      <c r="F30" s="167"/>
      <c r="G30" s="167"/>
      <c r="H30" s="167"/>
      <c r="I30" s="167"/>
    </row>
    <row r="31" spans="1:11" x14ac:dyDescent="0.45">
      <c r="A31" s="331" t="s">
        <v>84</v>
      </c>
      <c r="B31" s="332"/>
      <c r="C31" s="332"/>
      <c r="D31" s="167"/>
      <c r="E31" s="167"/>
      <c r="F31" s="167"/>
      <c r="G31" s="332" t="s">
        <v>85</v>
      </c>
      <c r="H31" s="332"/>
      <c r="I31" s="169"/>
    </row>
  </sheetData>
  <mergeCells count="14">
    <mergeCell ref="E1:G1"/>
    <mergeCell ref="E2:G2"/>
    <mergeCell ref="E3:G3"/>
    <mergeCell ref="A31:C31"/>
    <mergeCell ref="G31:H31"/>
    <mergeCell ref="E4:G4"/>
    <mergeCell ref="A7:I7"/>
    <mergeCell ref="A8:I8"/>
    <mergeCell ref="A18:A19"/>
    <mergeCell ref="B18:B19"/>
    <mergeCell ref="C18:C19"/>
    <mergeCell ref="D18:D19"/>
    <mergeCell ref="E18:H18"/>
    <mergeCell ref="I18:I19"/>
  </mergeCells>
  <pageMargins left="0.7" right="0.7" top="0.75" bottom="0.75" header="0.3" footer="0.3"/>
  <pageSetup paperSize="9" scale="3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2"/>
  <sheetViews>
    <sheetView tabSelected="1" view="pageBreakPreview" zoomScale="84" zoomScaleNormal="100" zoomScaleSheetLayoutView="84" workbookViewId="0">
      <selection activeCell="G22" sqref="G22"/>
    </sheetView>
  </sheetViews>
  <sheetFormatPr defaultColWidth="9.1796875" defaultRowHeight="15.5" x14ac:dyDescent="0.35"/>
  <cols>
    <col min="1" max="1" width="35.1796875" style="273" customWidth="1"/>
    <col min="2" max="2" width="23" style="273" customWidth="1"/>
    <col min="3" max="3" width="40" style="273" customWidth="1"/>
    <col min="4" max="4" width="21.1796875" style="273" customWidth="1"/>
    <col min="5" max="7" width="12.81640625" style="273" customWidth="1"/>
    <col min="8" max="8" width="14.26953125" style="273" customWidth="1"/>
    <col min="9" max="9" width="35" style="273" customWidth="1"/>
    <col min="10" max="10" width="39.81640625" style="273" customWidth="1"/>
    <col min="11" max="16384" width="9.1796875" style="273"/>
  </cols>
  <sheetData>
    <row r="1" spans="1:10" x14ac:dyDescent="0.35">
      <c r="A1" s="194"/>
      <c r="B1" s="194"/>
      <c r="C1" s="194"/>
      <c r="D1" s="195"/>
      <c r="E1" s="328"/>
      <c r="F1" s="328"/>
      <c r="G1" s="328"/>
      <c r="H1" s="196"/>
      <c r="I1" s="194"/>
    </row>
    <row r="2" spans="1:10" x14ac:dyDescent="0.35">
      <c r="A2" s="305"/>
      <c r="B2" s="305"/>
      <c r="C2" s="305"/>
      <c r="D2" s="198"/>
      <c r="E2" s="329"/>
      <c r="F2" s="329"/>
      <c r="G2" s="329"/>
      <c r="H2" s="225"/>
      <c r="I2" s="305"/>
    </row>
    <row r="3" spans="1:10" x14ac:dyDescent="0.35">
      <c r="A3" s="275"/>
      <c r="B3" s="275"/>
      <c r="C3" s="275"/>
      <c r="D3" s="276"/>
      <c r="E3" s="352"/>
      <c r="F3" s="352"/>
      <c r="G3" s="352"/>
      <c r="H3" s="229"/>
      <c r="I3" s="307"/>
    </row>
    <row r="4" spans="1:10" x14ac:dyDescent="0.35">
      <c r="A4" s="204"/>
      <c r="B4" s="204"/>
      <c r="C4" s="204"/>
      <c r="D4" s="206"/>
      <c r="E4" s="333"/>
      <c r="F4" s="333"/>
      <c r="G4" s="333"/>
      <c r="H4" s="207"/>
      <c r="I4" s="207"/>
    </row>
    <row r="5" spans="1:10" x14ac:dyDescent="0.35">
      <c r="A5" s="205"/>
      <c r="B5" s="205"/>
      <c r="C5" s="205"/>
      <c r="D5" s="206"/>
      <c r="E5" s="307"/>
      <c r="F5" s="307"/>
      <c r="G5" s="307"/>
      <c r="H5" s="207"/>
      <c r="I5" s="272"/>
    </row>
    <row r="6" spans="1:10" x14ac:dyDescent="0.35">
      <c r="A6" s="205"/>
      <c r="B6" s="205"/>
      <c r="C6" s="205"/>
      <c r="D6" s="206"/>
      <c r="E6" s="307"/>
      <c r="F6" s="307"/>
      <c r="G6" s="307"/>
      <c r="H6" s="207"/>
      <c r="I6" s="272"/>
    </row>
    <row r="7" spans="1:10" x14ac:dyDescent="0.35">
      <c r="A7" s="353" t="s">
        <v>70</v>
      </c>
      <c r="B7" s="353"/>
      <c r="C7" s="353"/>
      <c r="D7" s="353"/>
      <c r="E7" s="353"/>
      <c r="F7" s="353"/>
      <c r="G7" s="353"/>
      <c r="H7" s="353"/>
      <c r="I7" s="353"/>
    </row>
    <row r="8" spans="1:10" x14ac:dyDescent="0.35">
      <c r="A8" s="354" t="s">
        <v>133</v>
      </c>
      <c r="B8" s="354"/>
      <c r="C8" s="354"/>
      <c r="D8" s="354"/>
      <c r="E8" s="354"/>
      <c r="F8" s="354"/>
      <c r="G8" s="354"/>
      <c r="H8" s="354"/>
      <c r="I8" s="354"/>
      <c r="J8" s="277"/>
    </row>
    <row r="9" spans="1:10" x14ac:dyDescent="0.35">
      <c r="A9" s="278" t="s">
        <v>12</v>
      </c>
      <c r="B9" s="279"/>
      <c r="E9" s="278"/>
      <c r="F9" s="278"/>
      <c r="G9" s="278"/>
      <c r="H9" s="278"/>
      <c r="I9" s="278"/>
      <c r="J9" s="277"/>
    </row>
    <row r="10" spans="1:10" x14ac:dyDescent="0.35">
      <c r="A10" s="278" t="s">
        <v>9</v>
      </c>
      <c r="B10" s="170" t="s">
        <v>132</v>
      </c>
      <c r="E10" s="278"/>
      <c r="F10" s="278"/>
      <c r="G10" s="278"/>
      <c r="H10" s="278"/>
      <c r="I10" s="278"/>
      <c r="J10" s="277"/>
    </row>
    <row r="11" spans="1:10" x14ac:dyDescent="0.35">
      <c r="A11" s="278" t="s">
        <v>11</v>
      </c>
      <c r="B11" s="279"/>
      <c r="E11" s="280"/>
      <c r="F11" s="278"/>
      <c r="G11" s="278"/>
      <c r="H11" s="278"/>
      <c r="I11" s="278"/>
      <c r="J11" s="277"/>
    </row>
    <row r="12" spans="1:10" x14ac:dyDescent="0.35">
      <c r="A12" s="278" t="s">
        <v>13</v>
      </c>
      <c r="B12" s="170" t="s">
        <v>14</v>
      </c>
      <c r="E12" s="281"/>
      <c r="F12" s="278"/>
      <c r="G12" s="278"/>
      <c r="H12" s="278"/>
      <c r="I12" s="278"/>
      <c r="J12" s="277"/>
    </row>
    <row r="13" spans="1:10" x14ac:dyDescent="0.35">
      <c r="A13" s="278" t="s">
        <v>15</v>
      </c>
      <c r="B13" s="170" t="s">
        <v>16</v>
      </c>
      <c r="E13" s="278"/>
      <c r="F13" s="278"/>
      <c r="G13" s="278"/>
      <c r="H13" s="278"/>
      <c r="I13" s="278"/>
      <c r="J13" s="277"/>
    </row>
    <row r="14" spans="1:10" x14ac:dyDescent="0.35">
      <c r="A14" s="278" t="s">
        <v>71</v>
      </c>
      <c r="B14" s="175">
        <f>SUM(D20:D25)</f>
        <v>1598</v>
      </c>
      <c r="E14" s="278"/>
      <c r="F14" s="278"/>
      <c r="G14" s="278"/>
      <c r="H14" s="278"/>
      <c r="I14" s="278"/>
      <c r="J14" s="277"/>
    </row>
    <row r="15" spans="1:10" x14ac:dyDescent="0.35">
      <c r="A15" s="278" t="s">
        <v>18</v>
      </c>
      <c r="B15" s="170" t="s">
        <v>59</v>
      </c>
      <c r="E15" s="278"/>
      <c r="F15" s="278"/>
      <c r="G15" s="278"/>
      <c r="H15" s="278"/>
      <c r="I15" s="278"/>
      <c r="J15" s="277"/>
    </row>
    <row r="16" spans="1:10" x14ac:dyDescent="0.35">
      <c r="A16" s="278" t="s">
        <v>72</v>
      </c>
      <c r="B16" s="282" t="s">
        <v>134</v>
      </c>
      <c r="E16" s="278"/>
      <c r="F16" s="278"/>
      <c r="G16" s="278"/>
      <c r="H16" s="278"/>
      <c r="I16" s="283"/>
      <c r="J16" s="284"/>
    </row>
    <row r="17" spans="1:10" x14ac:dyDescent="0.35">
      <c r="A17" s="278" t="s">
        <v>98</v>
      </c>
      <c r="B17" s="282" t="s">
        <v>20</v>
      </c>
      <c r="E17" s="278"/>
      <c r="F17" s="278"/>
      <c r="G17" s="278"/>
      <c r="H17" s="278"/>
      <c r="I17" s="283"/>
      <c r="J17" s="284"/>
    </row>
    <row r="18" spans="1:10" x14ac:dyDescent="0.35">
      <c r="A18" s="343" t="s">
        <v>21</v>
      </c>
      <c r="B18" s="343" t="s">
        <v>73</v>
      </c>
      <c r="C18" s="345" t="s">
        <v>22</v>
      </c>
      <c r="D18" s="343" t="s">
        <v>23</v>
      </c>
      <c r="E18" s="349" t="s">
        <v>74</v>
      </c>
      <c r="F18" s="350"/>
      <c r="G18" s="350"/>
      <c r="H18" s="351"/>
      <c r="I18" s="345" t="s">
        <v>25</v>
      </c>
    </row>
    <row r="19" spans="1:10" ht="31" x14ac:dyDescent="0.35">
      <c r="A19" s="344"/>
      <c r="B19" s="344"/>
      <c r="C19" s="346"/>
      <c r="D19" s="344"/>
      <c r="E19" s="260" t="s">
        <v>75</v>
      </c>
      <c r="F19" s="260" t="s">
        <v>76</v>
      </c>
      <c r="G19" s="304" t="s">
        <v>77</v>
      </c>
      <c r="H19" s="260" t="s">
        <v>29</v>
      </c>
      <c r="I19" s="346"/>
    </row>
    <row r="20" spans="1:10" x14ac:dyDescent="0.35">
      <c r="A20" s="274" t="s">
        <v>130</v>
      </c>
      <c r="B20" s="179">
        <v>630300</v>
      </c>
      <c r="C20" s="260" t="s">
        <v>120</v>
      </c>
      <c r="D20" s="285"/>
      <c r="E20" s="286"/>
      <c r="F20" s="287">
        <v>0.29166666666666669</v>
      </c>
      <c r="G20" s="287">
        <v>8.3333333333333329E-2</v>
      </c>
      <c r="H20" s="287">
        <f t="shared" ref="H20:H25" si="0">F20+G20</f>
        <v>0.375</v>
      </c>
      <c r="I20" s="288" t="s">
        <v>79</v>
      </c>
    </row>
    <row r="21" spans="1:10" x14ac:dyDescent="0.35">
      <c r="A21" s="274" t="s">
        <v>131</v>
      </c>
      <c r="B21" s="179">
        <v>620960</v>
      </c>
      <c r="C21" s="260" t="s">
        <v>129</v>
      </c>
      <c r="D21" s="289">
        <v>1598</v>
      </c>
      <c r="E21" s="286">
        <v>1.3333333333333333</v>
      </c>
      <c r="F21" s="287">
        <f>H20+E21</f>
        <v>1.7083333333333333</v>
      </c>
      <c r="G21" s="287">
        <v>4.1666666666666664E-2</v>
      </c>
      <c r="H21" s="287">
        <v>0.75</v>
      </c>
      <c r="I21" s="288" t="s">
        <v>80</v>
      </c>
    </row>
    <row r="22" spans="1:10" x14ac:dyDescent="0.35">
      <c r="A22" s="274"/>
      <c r="B22" s="179"/>
      <c r="C22" s="260"/>
      <c r="D22" s="285"/>
      <c r="E22" s="286"/>
      <c r="F22" s="287"/>
      <c r="G22" s="287"/>
      <c r="H22" s="287"/>
      <c r="I22" s="288"/>
    </row>
    <row r="23" spans="1:10" x14ac:dyDescent="0.35">
      <c r="A23" s="274"/>
      <c r="B23" s="179"/>
      <c r="C23" s="260"/>
      <c r="D23" s="285"/>
      <c r="E23" s="286"/>
      <c r="F23" s="287"/>
      <c r="G23" s="287"/>
      <c r="H23" s="287"/>
      <c r="I23" s="288"/>
    </row>
    <row r="24" spans="1:10" x14ac:dyDescent="0.35">
      <c r="A24" s="274"/>
      <c r="B24" s="179"/>
      <c r="C24" s="260"/>
      <c r="D24" s="289"/>
      <c r="E24" s="286"/>
      <c r="F24" s="287"/>
      <c r="G24" s="287"/>
      <c r="H24" s="287"/>
      <c r="I24" s="288"/>
      <c r="J24" s="290"/>
    </row>
    <row r="25" spans="1:10" x14ac:dyDescent="0.35">
      <c r="A25" s="274"/>
      <c r="B25" s="179"/>
      <c r="C25" s="260"/>
      <c r="D25" s="291"/>
      <c r="E25" s="286"/>
      <c r="F25" s="287"/>
      <c r="G25" s="287"/>
      <c r="H25" s="287"/>
      <c r="I25" s="292"/>
    </row>
    <row r="26" spans="1:10" x14ac:dyDescent="0.35">
      <c r="A26" s="347"/>
      <c r="B26" s="348"/>
      <c r="C26" s="299"/>
      <c r="D26" s="300"/>
      <c r="E26" s="301"/>
      <c r="F26" s="302"/>
      <c r="G26" s="302"/>
      <c r="H26" s="302"/>
      <c r="I26" s="303"/>
    </row>
    <row r="27" spans="1:10" x14ac:dyDescent="0.35">
      <c r="A27" s="293" t="s">
        <v>32</v>
      </c>
      <c r="B27" s="294">
        <f>SUM(E20:E25,G20:G25)</f>
        <v>1.4583333333333333</v>
      </c>
      <c r="C27" s="270" t="s">
        <v>81</v>
      </c>
      <c r="D27" s="295"/>
      <c r="E27" s="278"/>
      <c r="F27" s="278"/>
      <c r="G27" s="278"/>
      <c r="H27" s="278"/>
      <c r="I27" s="278"/>
    </row>
    <row r="28" spans="1:10" x14ac:dyDescent="0.35">
      <c r="A28" s="293" t="s">
        <v>33</v>
      </c>
      <c r="B28" s="294">
        <f>SUM(E20:E25)</f>
        <v>1.3333333333333333</v>
      </c>
      <c r="C28" s="270" t="s">
        <v>81</v>
      </c>
      <c r="D28" s="296"/>
      <c r="E28" s="278"/>
      <c r="F28" s="278"/>
      <c r="G28" s="278"/>
      <c r="H28" s="278"/>
      <c r="I28" s="278"/>
    </row>
    <row r="29" spans="1:10" x14ac:dyDescent="0.35">
      <c r="A29" s="293" t="s">
        <v>82</v>
      </c>
      <c r="B29" s="297">
        <f>G20+G21+G24+G20+G23+G25</f>
        <v>0.20833333333333331</v>
      </c>
      <c r="C29" s="270" t="s">
        <v>81</v>
      </c>
      <c r="D29" s="296"/>
      <c r="E29" s="278"/>
      <c r="F29" s="278"/>
      <c r="G29" s="278"/>
      <c r="H29" s="278"/>
      <c r="I29" s="278"/>
    </row>
    <row r="30" spans="1:10" x14ac:dyDescent="0.35">
      <c r="A30" s="293" t="s">
        <v>83</v>
      </c>
      <c r="B30" s="297">
        <f>G22</f>
        <v>0</v>
      </c>
      <c r="C30" s="270" t="s">
        <v>81</v>
      </c>
      <c r="D30" s="296"/>
      <c r="E30" s="278"/>
      <c r="F30" s="278"/>
      <c r="G30" s="278"/>
      <c r="H30" s="278"/>
      <c r="I30" s="278"/>
    </row>
    <row r="31" spans="1:10" x14ac:dyDescent="0.35">
      <c r="A31" s="270"/>
      <c r="B31" s="270"/>
      <c r="C31" s="298"/>
      <c r="D31" s="296"/>
      <c r="E31" s="278"/>
      <c r="F31" s="278"/>
      <c r="G31" s="278"/>
      <c r="H31" s="278"/>
      <c r="I31" s="278"/>
    </row>
    <row r="32" spans="1:10" x14ac:dyDescent="0.35">
      <c r="A32" s="331"/>
      <c r="B32" s="332"/>
      <c r="C32" s="332"/>
      <c r="D32" s="278"/>
      <c r="E32" s="278"/>
      <c r="F32" s="278"/>
      <c r="G32" s="306"/>
      <c r="H32" s="306"/>
    </row>
  </sheetData>
  <mergeCells count="14">
    <mergeCell ref="A26:B26"/>
    <mergeCell ref="A32:C32"/>
    <mergeCell ref="A18:A19"/>
    <mergeCell ref="B18:B19"/>
    <mergeCell ref="C18:C19"/>
    <mergeCell ref="D18:D19"/>
    <mergeCell ref="E18:H18"/>
    <mergeCell ref="I18:I19"/>
    <mergeCell ref="E1:G1"/>
    <mergeCell ref="E2:G2"/>
    <mergeCell ref="E3:G3"/>
    <mergeCell ref="E4:G4"/>
    <mergeCell ref="A7:I7"/>
    <mergeCell ref="A8:I8"/>
  </mergeCells>
  <pageMargins left="0.7" right="0.7" top="0.75" bottom="0.75" header="0.3" footer="0.3"/>
  <pageSetup paperSize="9" scale="3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5"/>
  <sheetViews>
    <sheetView view="pageBreakPreview" topLeftCell="A7" zoomScale="86" zoomScaleNormal="100" zoomScaleSheetLayoutView="86" workbookViewId="0">
      <selection activeCell="C31" sqref="C31"/>
    </sheetView>
  </sheetViews>
  <sheetFormatPr defaultRowHeight="15.5" x14ac:dyDescent="0.35"/>
  <cols>
    <col min="1" max="1" width="44.453125" style="220" customWidth="1"/>
    <col min="2" max="2" width="18.54296875" style="220" customWidth="1"/>
    <col min="3" max="3" width="42.7265625" style="220" customWidth="1"/>
    <col min="4" max="4" width="20.26953125" style="220" customWidth="1"/>
    <col min="5" max="5" width="10.453125" style="220" customWidth="1"/>
    <col min="6" max="7" width="13.7265625" style="220" customWidth="1"/>
    <col min="8" max="8" width="15" style="220" customWidth="1"/>
    <col min="9" max="9" width="26.81640625" style="220" customWidth="1"/>
    <col min="10" max="10" width="16.7265625" style="220" customWidth="1"/>
    <col min="11" max="11" width="9.1796875" style="220"/>
    <col min="12" max="12" width="14.1796875" style="220" customWidth="1"/>
    <col min="13" max="13" width="11.26953125" style="220" hidden="1" customWidth="1"/>
    <col min="14" max="14" width="11.453125" style="220" hidden="1" customWidth="1"/>
    <col min="15" max="15" width="0" style="220" hidden="1" customWidth="1"/>
    <col min="16" max="16" width="9.1796875" style="220"/>
    <col min="17" max="17" width="21.81640625" style="220" customWidth="1"/>
    <col min="18" max="18" width="19.26953125" style="220" customWidth="1"/>
    <col min="19" max="256" width="9.1796875" style="220"/>
    <col min="257" max="257" width="44.453125" style="220" customWidth="1"/>
    <col min="258" max="258" width="52.81640625" style="220" customWidth="1"/>
    <col min="259" max="259" width="11" style="220" customWidth="1"/>
    <col min="260" max="260" width="20.26953125" style="220" customWidth="1"/>
    <col min="261" max="261" width="10.453125" style="220" customWidth="1"/>
    <col min="262" max="263" width="13.7265625" style="220" customWidth="1"/>
    <col min="264" max="265" width="15" style="220" customWidth="1"/>
    <col min="266" max="266" width="16.7265625" style="220" customWidth="1"/>
    <col min="267" max="267" width="9.1796875" style="220"/>
    <col min="268" max="268" width="14.1796875" style="220" customWidth="1"/>
    <col min="269" max="271" width="0" style="220" hidden="1" customWidth="1"/>
    <col min="272" max="272" width="9.1796875" style="220"/>
    <col min="273" max="273" width="21.81640625" style="220" customWidth="1"/>
    <col min="274" max="274" width="19.26953125" style="220" customWidth="1"/>
    <col min="275" max="512" width="9.1796875" style="220"/>
    <col min="513" max="513" width="44.453125" style="220" customWidth="1"/>
    <col min="514" max="514" width="52.81640625" style="220" customWidth="1"/>
    <col min="515" max="515" width="11" style="220" customWidth="1"/>
    <col min="516" max="516" width="20.26953125" style="220" customWidth="1"/>
    <col min="517" max="517" width="10.453125" style="220" customWidth="1"/>
    <col min="518" max="519" width="13.7265625" style="220" customWidth="1"/>
    <col min="520" max="521" width="15" style="220" customWidth="1"/>
    <col min="522" max="522" width="16.7265625" style="220" customWidth="1"/>
    <col min="523" max="523" width="9.1796875" style="220"/>
    <col min="524" max="524" width="14.1796875" style="220" customWidth="1"/>
    <col min="525" max="527" width="0" style="220" hidden="1" customWidth="1"/>
    <col min="528" max="528" width="9.1796875" style="220"/>
    <col min="529" max="529" width="21.81640625" style="220" customWidth="1"/>
    <col min="530" max="530" width="19.26953125" style="220" customWidth="1"/>
    <col min="531" max="768" width="9.1796875" style="220"/>
    <col min="769" max="769" width="44.453125" style="220" customWidth="1"/>
    <col min="770" max="770" width="52.81640625" style="220" customWidth="1"/>
    <col min="771" max="771" width="11" style="220" customWidth="1"/>
    <col min="772" max="772" width="20.26953125" style="220" customWidth="1"/>
    <col min="773" max="773" width="10.453125" style="220" customWidth="1"/>
    <col min="774" max="775" width="13.7265625" style="220" customWidth="1"/>
    <col min="776" max="777" width="15" style="220" customWidth="1"/>
    <col min="778" max="778" width="16.7265625" style="220" customWidth="1"/>
    <col min="779" max="779" width="9.1796875" style="220"/>
    <col min="780" max="780" width="14.1796875" style="220" customWidth="1"/>
    <col min="781" max="783" width="0" style="220" hidden="1" customWidth="1"/>
    <col min="784" max="784" width="9.1796875" style="220"/>
    <col min="785" max="785" width="21.81640625" style="220" customWidth="1"/>
    <col min="786" max="786" width="19.26953125" style="220" customWidth="1"/>
    <col min="787" max="1024" width="9.1796875" style="220"/>
    <col min="1025" max="1025" width="44.453125" style="220" customWidth="1"/>
    <col min="1026" max="1026" width="52.81640625" style="220" customWidth="1"/>
    <col min="1027" max="1027" width="11" style="220" customWidth="1"/>
    <col min="1028" max="1028" width="20.26953125" style="220" customWidth="1"/>
    <col min="1029" max="1029" width="10.453125" style="220" customWidth="1"/>
    <col min="1030" max="1031" width="13.7265625" style="220" customWidth="1"/>
    <col min="1032" max="1033" width="15" style="220" customWidth="1"/>
    <col min="1034" max="1034" width="16.7265625" style="220" customWidth="1"/>
    <col min="1035" max="1035" width="9.1796875" style="220"/>
    <col min="1036" max="1036" width="14.1796875" style="220" customWidth="1"/>
    <col min="1037" max="1039" width="0" style="220" hidden="1" customWidth="1"/>
    <col min="1040" max="1040" width="9.1796875" style="220"/>
    <col min="1041" max="1041" width="21.81640625" style="220" customWidth="1"/>
    <col min="1042" max="1042" width="19.26953125" style="220" customWidth="1"/>
    <col min="1043" max="1280" width="9.1796875" style="220"/>
    <col min="1281" max="1281" width="44.453125" style="220" customWidth="1"/>
    <col min="1282" max="1282" width="52.81640625" style="220" customWidth="1"/>
    <col min="1283" max="1283" width="11" style="220" customWidth="1"/>
    <col min="1284" max="1284" width="20.26953125" style="220" customWidth="1"/>
    <col min="1285" max="1285" width="10.453125" style="220" customWidth="1"/>
    <col min="1286" max="1287" width="13.7265625" style="220" customWidth="1"/>
    <col min="1288" max="1289" width="15" style="220" customWidth="1"/>
    <col min="1290" max="1290" width="16.7265625" style="220" customWidth="1"/>
    <col min="1291" max="1291" width="9.1796875" style="220"/>
    <col min="1292" max="1292" width="14.1796875" style="220" customWidth="1"/>
    <col min="1293" max="1295" width="0" style="220" hidden="1" customWidth="1"/>
    <col min="1296" max="1296" width="9.1796875" style="220"/>
    <col min="1297" max="1297" width="21.81640625" style="220" customWidth="1"/>
    <col min="1298" max="1298" width="19.26953125" style="220" customWidth="1"/>
    <col min="1299" max="1536" width="9.1796875" style="220"/>
    <col min="1537" max="1537" width="44.453125" style="220" customWidth="1"/>
    <col min="1538" max="1538" width="52.81640625" style="220" customWidth="1"/>
    <col min="1539" max="1539" width="11" style="220" customWidth="1"/>
    <col min="1540" max="1540" width="20.26953125" style="220" customWidth="1"/>
    <col min="1541" max="1541" width="10.453125" style="220" customWidth="1"/>
    <col min="1542" max="1543" width="13.7265625" style="220" customWidth="1"/>
    <col min="1544" max="1545" width="15" style="220" customWidth="1"/>
    <col min="1546" max="1546" width="16.7265625" style="220" customWidth="1"/>
    <col min="1547" max="1547" width="9.1796875" style="220"/>
    <col min="1548" max="1548" width="14.1796875" style="220" customWidth="1"/>
    <col min="1549" max="1551" width="0" style="220" hidden="1" customWidth="1"/>
    <col min="1552" max="1552" width="9.1796875" style="220"/>
    <col min="1553" max="1553" width="21.81640625" style="220" customWidth="1"/>
    <col min="1554" max="1554" width="19.26953125" style="220" customWidth="1"/>
    <col min="1555" max="1792" width="9.1796875" style="220"/>
    <col min="1793" max="1793" width="44.453125" style="220" customWidth="1"/>
    <col min="1794" max="1794" width="52.81640625" style="220" customWidth="1"/>
    <col min="1795" max="1795" width="11" style="220" customWidth="1"/>
    <col min="1796" max="1796" width="20.26953125" style="220" customWidth="1"/>
    <col min="1797" max="1797" width="10.453125" style="220" customWidth="1"/>
    <col min="1798" max="1799" width="13.7265625" style="220" customWidth="1"/>
    <col min="1800" max="1801" width="15" style="220" customWidth="1"/>
    <col min="1802" max="1802" width="16.7265625" style="220" customWidth="1"/>
    <col min="1803" max="1803" width="9.1796875" style="220"/>
    <col min="1804" max="1804" width="14.1796875" style="220" customWidth="1"/>
    <col min="1805" max="1807" width="0" style="220" hidden="1" customWidth="1"/>
    <col min="1808" max="1808" width="9.1796875" style="220"/>
    <col min="1809" max="1809" width="21.81640625" style="220" customWidth="1"/>
    <col min="1810" max="1810" width="19.26953125" style="220" customWidth="1"/>
    <col min="1811" max="2048" width="9.1796875" style="220"/>
    <col min="2049" max="2049" width="44.453125" style="220" customWidth="1"/>
    <col min="2050" max="2050" width="52.81640625" style="220" customWidth="1"/>
    <col min="2051" max="2051" width="11" style="220" customWidth="1"/>
    <col min="2052" max="2052" width="20.26953125" style="220" customWidth="1"/>
    <col min="2053" max="2053" width="10.453125" style="220" customWidth="1"/>
    <col min="2054" max="2055" width="13.7265625" style="220" customWidth="1"/>
    <col min="2056" max="2057" width="15" style="220" customWidth="1"/>
    <col min="2058" max="2058" width="16.7265625" style="220" customWidth="1"/>
    <col min="2059" max="2059" width="9.1796875" style="220"/>
    <col min="2060" max="2060" width="14.1796875" style="220" customWidth="1"/>
    <col min="2061" max="2063" width="0" style="220" hidden="1" customWidth="1"/>
    <col min="2064" max="2064" width="9.1796875" style="220"/>
    <col min="2065" max="2065" width="21.81640625" style="220" customWidth="1"/>
    <col min="2066" max="2066" width="19.26953125" style="220" customWidth="1"/>
    <col min="2067" max="2304" width="9.1796875" style="220"/>
    <col min="2305" max="2305" width="44.453125" style="220" customWidth="1"/>
    <col min="2306" max="2306" width="52.81640625" style="220" customWidth="1"/>
    <col min="2307" max="2307" width="11" style="220" customWidth="1"/>
    <col min="2308" max="2308" width="20.26953125" style="220" customWidth="1"/>
    <col min="2309" max="2309" width="10.453125" style="220" customWidth="1"/>
    <col min="2310" max="2311" width="13.7265625" style="220" customWidth="1"/>
    <col min="2312" max="2313" width="15" style="220" customWidth="1"/>
    <col min="2314" max="2314" width="16.7265625" style="220" customWidth="1"/>
    <col min="2315" max="2315" width="9.1796875" style="220"/>
    <col min="2316" max="2316" width="14.1796875" style="220" customWidth="1"/>
    <col min="2317" max="2319" width="0" style="220" hidden="1" customWidth="1"/>
    <col min="2320" max="2320" width="9.1796875" style="220"/>
    <col min="2321" max="2321" width="21.81640625" style="220" customWidth="1"/>
    <col min="2322" max="2322" width="19.26953125" style="220" customWidth="1"/>
    <col min="2323" max="2560" width="9.1796875" style="220"/>
    <col min="2561" max="2561" width="44.453125" style="220" customWidth="1"/>
    <col min="2562" max="2562" width="52.81640625" style="220" customWidth="1"/>
    <col min="2563" max="2563" width="11" style="220" customWidth="1"/>
    <col min="2564" max="2564" width="20.26953125" style="220" customWidth="1"/>
    <col min="2565" max="2565" width="10.453125" style="220" customWidth="1"/>
    <col min="2566" max="2567" width="13.7265625" style="220" customWidth="1"/>
    <col min="2568" max="2569" width="15" style="220" customWidth="1"/>
    <col min="2570" max="2570" width="16.7265625" style="220" customWidth="1"/>
    <col min="2571" max="2571" width="9.1796875" style="220"/>
    <col min="2572" max="2572" width="14.1796875" style="220" customWidth="1"/>
    <col min="2573" max="2575" width="0" style="220" hidden="1" customWidth="1"/>
    <col min="2576" max="2576" width="9.1796875" style="220"/>
    <col min="2577" max="2577" width="21.81640625" style="220" customWidth="1"/>
    <col min="2578" max="2578" width="19.26953125" style="220" customWidth="1"/>
    <col min="2579" max="2816" width="9.1796875" style="220"/>
    <col min="2817" max="2817" width="44.453125" style="220" customWidth="1"/>
    <col min="2818" max="2818" width="52.81640625" style="220" customWidth="1"/>
    <col min="2819" max="2819" width="11" style="220" customWidth="1"/>
    <col min="2820" max="2820" width="20.26953125" style="220" customWidth="1"/>
    <col min="2821" max="2821" width="10.453125" style="220" customWidth="1"/>
    <col min="2822" max="2823" width="13.7265625" style="220" customWidth="1"/>
    <col min="2824" max="2825" width="15" style="220" customWidth="1"/>
    <col min="2826" max="2826" width="16.7265625" style="220" customWidth="1"/>
    <col min="2827" max="2827" width="9.1796875" style="220"/>
    <col min="2828" max="2828" width="14.1796875" style="220" customWidth="1"/>
    <col min="2829" max="2831" width="0" style="220" hidden="1" customWidth="1"/>
    <col min="2832" max="2832" width="9.1796875" style="220"/>
    <col min="2833" max="2833" width="21.81640625" style="220" customWidth="1"/>
    <col min="2834" max="2834" width="19.26953125" style="220" customWidth="1"/>
    <col min="2835" max="3072" width="9.1796875" style="220"/>
    <col min="3073" max="3073" width="44.453125" style="220" customWidth="1"/>
    <col min="3074" max="3074" width="52.81640625" style="220" customWidth="1"/>
    <col min="3075" max="3075" width="11" style="220" customWidth="1"/>
    <col min="3076" max="3076" width="20.26953125" style="220" customWidth="1"/>
    <col min="3077" max="3077" width="10.453125" style="220" customWidth="1"/>
    <col min="3078" max="3079" width="13.7265625" style="220" customWidth="1"/>
    <col min="3080" max="3081" width="15" style="220" customWidth="1"/>
    <col min="3082" max="3082" width="16.7265625" style="220" customWidth="1"/>
    <col min="3083" max="3083" width="9.1796875" style="220"/>
    <col min="3084" max="3084" width="14.1796875" style="220" customWidth="1"/>
    <col min="3085" max="3087" width="0" style="220" hidden="1" customWidth="1"/>
    <col min="3088" max="3088" width="9.1796875" style="220"/>
    <col min="3089" max="3089" width="21.81640625" style="220" customWidth="1"/>
    <col min="3090" max="3090" width="19.26953125" style="220" customWidth="1"/>
    <col min="3091" max="3328" width="9.1796875" style="220"/>
    <col min="3329" max="3329" width="44.453125" style="220" customWidth="1"/>
    <col min="3330" max="3330" width="52.81640625" style="220" customWidth="1"/>
    <col min="3331" max="3331" width="11" style="220" customWidth="1"/>
    <col min="3332" max="3332" width="20.26953125" style="220" customWidth="1"/>
    <col min="3333" max="3333" width="10.453125" style="220" customWidth="1"/>
    <col min="3334" max="3335" width="13.7265625" style="220" customWidth="1"/>
    <col min="3336" max="3337" width="15" style="220" customWidth="1"/>
    <col min="3338" max="3338" width="16.7265625" style="220" customWidth="1"/>
    <col min="3339" max="3339" width="9.1796875" style="220"/>
    <col min="3340" max="3340" width="14.1796875" style="220" customWidth="1"/>
    <col min="3341" max="3343" width="0" style="220" hidden="1" customWidth="1"/>
    <col min="3344" max="3344" width="9.1796875" style="220"/>
    <col min="3345" max="3345" width="21.81640625" style="220" customWidth="1"/>
    <col min="3346" max="3346" width="19.26953125" style="220" customWidth="1"/>
    <col min="3347" max="3584" width="9.1796875" style="220"/>
    <col min="3585" max="3585" width="44.453125" style="220" customWidth="1"/>
    <col min="3586" max="3586" width="52.81640625" style="220" customWidth="1"/>
    <col min="3587" max="3587" width="11" style="220" customWidth="1"/>
    <col min="3588" max="3588" width="20.26953125" style="220" customWidth="1"/>
    <col min="3589" max="3589" width="10.453125" style="220" customWidth="1"/>
    <col min="3590" max="3591" width="13.7265625" style="220" customWidth="1"/>
    <col min="3592" max="3593" width="15" style="220" customWidth="1"/>
    <col min="3594" max="3594" width="16.7265625" style="220" customWidth="1"/>
    <col min="3595" max="3595" width="9.1796875" style="220"/>
    <col min="3596" max="3596" width="14.1796875" style="220" customWidth="1"/>
    <col min="3597" max="3599" width="0" style="220" hidden="1" customWidth="1"/>
    <col min="3600" max="3600" width="9.1796875" style="220"/>
    <col min="3601" max="3601" width="21.81640625" style="220" customWidth="1"/>
    <col min="3602" max="3602" width="19.26953125" style="220" customWidth="1"/>
    <col min="3603" max="3840" width="9.1796875" style="220"/>
    <col min="3841" max="3841" width="44.453125" style="220" customWidth="1"/>
    <col min="3842" max="3842" width="52.81640625" style="220" customWidth="1"/>
    <col min="3843" max="3843" width="11" style="220" customWidth="1"/>
    <col min="3844" max="3844" width="20.26953125" style="220" customWidth="1"/>
    <col min="3845" max="3845" width="10.453125" style="220" customWidth="1"/>
    <col min="3846" max="3847" width="13.7265625" style="220" customWidth="1"/>
    <col min="3848" max="3849" width="15" style="220" customWidth="1"/>
    <col min="3850" max="3850" width="16.7265625" style="220" customWidth="1"/>
    <col min="3851" max="3851" width="9.1796875" style="220"/>
    <col min="3852" max="3852" width="14.1796875" style="220" customWidth="1"/>
    <col min="3853" max="3855" width="0" style="220" hidden="1" customWidth="1"/>
    <col min="3856" max="3856" width="9.1796875" style="220"/>
    <col min="3857" max="3857" width="21.81640625" style="220" customWidth="1"/>
    <col min="3858" max="3858" width="19.26953125" style="220" customWidth="1"/>
    <col min="3859" max="4096" width="9.1796875" style="220"/>
    <col min="4097" max="4097" width="44.453125" style="220" customWidth="1"/>
    <col min="4098" max="4098" width="52.81640625" style="220" customWidth="1"/>
    <col min="4099" max="4099" width="11" style="220" customWidth="1"/>
    <col min="4100" max="4100" width="20.26953125" style="220" customWidth="1"/>
    <col min="4101" max="4101" width="10.453125" style="220" customWidth="1"/>
    <col min="4102" max="4103" width="13.7265625" style="220" customWidth="1"/>
    <col min="4104" max="4105" width="15" style="220" customWidth="1"/>
    <col min="4106" max="4106" width="16.7265625" style="220" customWidth="1"/>
    <col min="4107" max="4107" width="9.1796875" style="220"/>
    <col min="4108" max="4108" width="14.1796875" style="220" customWidth="1"/>
    <col min="4109" max="4111" width="0" style="220" hidden="1" customWidth="1"/>
    <col min="4112" max="4112" width="9.1796875" style="220"/>
    <col min="4113" max="4113" width="21.81640625" style="220" customWidth="1"/>
    <col min="4114" max="4114" width="19.26953125" style="220" customWidth="1"/>
    <col min="4115" max="4352" width="9.1796875" style="220"/>
    <col min="4353" max="4353" width="44.453125" style="220" customWidth="1"/>
    <col min="4354" max="4354" width="52.81640625" style="220" customWidth="1"/>
    <col min="4355" max="4355" width="11" style="220" customWidth="1"/>
    <col min="4356" max="4356" width="20.26953125" style="220" customWidth="1"/>
    <col min="4357" max="4357" width="10.453125" style="220" customWidth="1"/>
    <col min="4358" max="4359" width="13.7265625" style="220" customWidth="1"/>
    <col min="4360" max="4361" width="15" style="220" customWidth="1"/>
    <col min="4362" max="4362" width="16.7265625" style="220" customWidth="1"/>
    <col min="4363" max="4363" width="9.1796875" style="220"/>
    <col min="4364" max="4364" width="14.1796875" style="220" customWidth="1"/>
    <col min="4365" max="4367" width="0" style="220" hidden="1" customWidth="1"/>
    <col min="4368" max="4368" width="9.1796875" style="220"/>
    <col min="4369" max="4369" width="21.81640625" style="220" customWidth="1"/>
    <col min="4370" max="4370" width="19.26953125" style="220" customWidth="1"/>
    <col min="4371" max="4608" width="9.1796875" style="220"/>
    <col min="4609" max="4609" width="44.453125" style="220" customWidth="1"/>
    <col min="4610" max="4610" width="52.81640625" style="220" customWidth="1"/>
    <col min="4611" max="4611" width="11" style="220" customWidth="1"/>
    <col min="4612" max="4612" width="20.26953125" style="220" customWidth="1"/>
    <col min="4613" max="4613" width="10.453125" style="220" customWidth="1"/>
    <col min="4614" max="4615" width="13.7265625" style="220" customWidth="1"/>
    <col min="4616" max="4617" width="15" style="220" customWidth="1"/>
    <col min="4618" max="4618" width="16.7265625" style="220" customWidth="1"/>
    <col min="4619" max="4619" width="9.1796875" style="220"/>
    <col min="4620" max="4620" width="14.1796875" style="220" customWidth="1"/>
    <col min="4621" max="4623" width="0" style="220" hidden="1" customWidth="1"/>
    <col min="4624" max="4624" width="9.1796875" style="220"/>
    <col min="4625" max="4625" width="21.81640625" style="220" customWidth="1"/>
    <col min="4626" max="4626" width="19.26953125" style="220" customWidth="1"/>
    <col min="4627" max="4864" width="9.1796875" style="220"/>
    <col min="4865" max="4865" width="44.453125" style="220" customWidth="1"/>
    <col min="4866" max="4866" width="52.81640625" style="220" customWidth="1"/>
    <col min="4867" max="4867" width="11" style="220" customWidth="1"/>
    <col min="4868" max="4868" width="20.26953125" style="220" customWidth="1"/>
    <col min="4869" max="4869" width="10.453125" style="220" customWidth="1"/>
    <col min="4870" max="4871" width="13.7265625" style="220" customWidth="1"/>
    <col min="4872" max="4873" width="15" style="220" customWidth="1"/>
    <col min="4874" max="4874" width="16.7265625" style="220" customWidth="1"/>
    <col min="4875" max="4875" width="9.1796875" style="220"/>
    <col min="4876" max="4876" width="14.1796875" style="220" customWidth="1"/>
    <col min="4877" max="4879" width="0" style="220" hidden="1" customWidth="1"/>
    <col min="4880" max="4880" width="9.1796875" style="220"/>
    <col min="4881" max="4881" width="21.81640625" style="220" customWidth="1"/>
    <col min="4882" max="4882" width="19.26953125" style="220" customWidth="1"/>
    <col min="4883" max="5120" width="9.1796875" style="220"/>
    <col min="5121" max="5121" width="44.453125" style="220" customWidth="1"/>
    <col min="5122" max="5122" width="52.81640625" style="220" customWidth="1"/>
    <col min="5123" max="5123" width="11" style="220" customWidth="1"/>
    <col min="5124" max="5124" width="20.26953125" style="220" customWidth="1"/>
    <col min="5125" max="5125" width="10.453125" style="220" customWidth="1"/>
    <col min="5126" max="5127" width="13.7265625" style="220" customWidth="1"/>
    <col min="5128" max="5129" width="15" style="220" customWidth="1"/>
    <col min="5130" max="5130" width="16.7265625" style="220" customWidth="1"/>
    <col min="5131" max="5131" width="9.1796875" style="220"/>
    <col min="5132" max="5132" width="14.1796875" style="220" customWidth="1"/>
    <col min="5133" max="5135" width="0" style="220" hidden="1" customWidth="1"/>
    <col min="5136" max="5136" width="9.1796875" style="220"/>
    <col min="5137" max="5137" width="21.81640625" style="220" customWidth="1"/>
    <col min="5138" max="5138" width="19.26953125" style="220" customWidth="1"/>
    <col min="5139" max="5376" width="9.1796875" style="220"/>
    <col min="5377" max="5377" width="44.453125" style="220" customWidth="1"/>
    <col min="5378" max="5378" width="52.81640625" style="220" customWidth="1"/>
    <col min="5379" max="5379" width="11" style="220" customWidth="1"/>
    <col min="5380" max="5380" width="20.26953125" style="220" customWidth="1"/>
    <col min="5381" max="5381" width="10.453125" style="220" customWidth="1"/>
    <col min="5382" max="5383" width="13.7265625" style="220" customWidth="1"/>
    <col min="5384" max="5385" width="15" style="220" customWidth="1"/>
    <col min="5386" max="5386" width="16.7265625" style="220" customWidth="1"/>
    <col min="5387" max="5387" width="9.1796875" style="220"/>
    <col min="5388" max="5388" width="14.1796875" style="220" customWidth="1"/>
    <col min="5389" max="5391" width="0" style="220" hidden="1" customWidth="1"/>
    <col min="5392" max="5392" width="9.1796875" style="220"/>
    <col min="5393" max="5393" width="21.81640625" style="220" customWidth="1"/>
    <col min="5394" max="5394" width="19.26953125" style="220" customWidth="1"/>
    <col min="5395" max="5632" width="9.1796875" style="220"/>
    <col min="5633" max="5633" width="44.453125" style="220" customWidth="1"/>
    <col min="5634" max="5634" width="52.81640625" style="220" customWidth="1"/>
    <col min="5635" max="5635" width="11" style="220" customWidth="1"/>
    <col min="5636" max="5636" width="20.26953125" style="220" customWidth="1"/>
    <col min="5637" max="5637" width="10.453125" style="220" customWidth="1"/>
    <col min="5638" max="5639" width="13.7265625" style="220" customWidth="1"/>
    <col min="5640" max="5641" width="15" style="220" customWidth="1"/>
    <col min="5642" max="5642" width="16.7265625" style="220" customWidth="1"/>
    <col min="5643" max="5643" width="9.1796875" style="220"/>
    <col min="5644" max="5644" width="14.1796875" style="220" customWidth="1"/>
    <col min="5645" max="5647" width="0" style="220" hidden="1" customWidth="1"/>
    <col min="5648" max="5648" width="9.1796875" style="220"/>
    <col min="5649" max="5649" width="21.81640625" style="220" customWidth="1"/>
    <col min="5650" max="5650" width="19.26953125" style="220" customWidth="1"/>
    <col min="5651" max="5888" width="9.1796875" style="220"/>
    <col min="5889" max="5889" width="44.453125" style="220" customWidth="1"/>
    <col min="5890" max="5890" width="52.81640625" style="220" customWidth="1"/>
    <col min="5891" max="5891" width="11" style="220" customWidth="1"/>
    <col min="5892" max="5892" width="20.26953125" style="220" customWidth="1"/>
    <col min="5893" max="5893" width="10.453125" style="220" customWidth="1"/>
    <col min="5894" max="5895" width="13.7265625" style="220" customWidth="1"/>
    <col min="5896" max="5897" width="15" style="220" customWidth="1"/>
    <col min="5898" max="5898" width="16.7265625" style="220" customWidth="1"/>
    <col min="5899" max="5899" width="9.1796875" style="220"/>
    <col min="5900" max="5900" width="14.1796875" style="220" customWidth="1"/>
    <col min="5901" max="5903" width="0" style="220" hidden="1" customWidth="1"/>
    <col min="5904" max="5904" width="9.1796875" style="220"/>
    <col min="5905" max="5905" width="21.81640625" style="220" customWidth="1"/>
    <col min="5906" max="5906" width="19.26953125" style="220" customWidth="1"/>
    <col min="5907" max="6144" width="9.1796875" style="220"/>
    <col min="6145" max="6145" width="44.453125" style="220" customWidth="1"/>
    <col min="6146" max="6146" width="52.81640625" style="220" customWidth="1"/>
    <col min="6147" max="6147" width="11" style="220" customWidth="1"/>
    <col min="6148" max="6148" width="20.26953125" style="220" customWidth="1"/>
    <col min="6149" max="6149" width="10.453125" style="220" customWidth="1"/>
    <col min="6150" max="6151" width="13.7265625" style="220" customWidth="1"/>
    <col min="6152" max="6153" width="15" style="220" customWidth="1"/>
    <col min="6154" max="6154" width="16.7265625" style="220" customWidth="1"/>
    <col min="6155" max="6155" width="9.1796875" style="220"/>
    <col min="6156" max="6156" width="14.1796875" style="220" customWidth="1"/>
    <col min="6157" max="6159" width="0" style="220" hidden="1" customWidth="1"/>
    <col min="6160" max="6160" width="9.1796875" style="220"/>
    <col min="6161" max="6161" width="21.81640625" style="220" customWidth="1"/>
    <col min="6162" max="6162" width="19.26953125" style="220" customWidth="1"/>
    <col min="6163" max="6400" width="9.1796875" style="220"/>
    <col min="6401" max="6401" width="44.453125" style="220" customWidth="1"/>
    <col min="6402" max="6402" width="52.81640625" style="220" customWidth="1"/>
    <col min="6403" max="6403" width="11" style="220" customWidth="1"/>
    <col min="6404" max="6404" width="20.26953125" style="220" customWidth="1"/>
    <col min="6405" max="6405" width="10.453125" style="220" customWidth="1"/>
    <col min="6406" max="6407" width="13.7265625" style="220" customWidth="1"/>
    <col min="6408" max="6409" width="15" style="220" customWidth="1"/>
    <col min="6410" max="6410" width="16.7265625" style="220" customWidth="1"/>
    <col min="6411" max="6411" width="9.1796875" style="220"/>
    <col min="6412" max="6412" width="14.1796875" style="220" customWidth="1"/>
    <col min="6413" max="6415" width="0" style="220" hidden="1" customWidth="1"/>
    <col min="6416" max="6416" width="9.1796875" style="220"/>
    <col min="6417" max="6417" width="21.81640625" style="220" customWidth="1"/>
    <col min="6418" max="6418" width="19.26953125" style="220" customWidth="1"/>
    <col min="6419" max="6656" width="9.1796875" style="220"/>
    <col min="6657" max="6657" width="44.453125" style="220" customWidth="1"/>
    <col min="6658" max="6658" width="52.81640625" style="220" customWidth="1"/>
    <col min="6659" max="6659" width="11" style="220" customWidth="1"/>
    <col min="6660" max="6660" width="20.26953125" style="220" customWidth="1"/>
    <col min="6661" max="6661" width="10.453125" style="220" customWidth="1"/>
    <col min="6662" max="6663" width="13.7265625" style="220" customWidth="1"/>
    <col min="6664" max="6665" width="15" style="220" customWidth="1"/>
    <col min="6666" max="6666" width="16.7265625" style="220" customWidth="1"/>
    <col min="6667" max="6667" width="9.1796875" style="220"/>
    <col min="6668" max="6668" width="14.1796875" style="220" customWidth="1"/>
    <col min="6669" max="6671" width="0" style="220" hidden="1" customWidth="1"/>
    <col min="6672" max="6672" width="9.1796875" style="220"/>
    <col min="6673" max="6673" width="21.81640625" style="220" customWidth="1"/>
    <col min="6674" max="6674" width="19.26953125" style="220" customWidth="1"/>
    <col min="6675" max="6912" width="9.1796875" style="220"/>
    <col min="6913" max="6913" width="44.453125" style="220" customWidth="1"/>
    <col min="6914" max="6914" width="52.81640625" style="220" customWidth="1"/>
    <col min="6915" max="6915" width="11" style="220" customWidth="1"/>
    <col min="6916" max="6916" width="20.26953125" style="220" customWidth="1"/>
    <col min="6917" max="6917" width="10.453125" style="220" customWidth="1"/>
    <col min="6918" max="6919" width="13.7265625" style="220" customWidth="1"/>
    <col min="6920" max="6921" width="15" style="220" customWidth="1"/>
    <col min="6922" max="6922" width="16.7265625" style="220" customWidth="1"/>
    <col min="6923" max="6923" width="9.1796875" style="220"/>
    <col min="6924" max="6924" width="14.1796875" style="220" customWidth="1"/>
    <col min="6925" max="6927" width="0" style="220" hidden="1" customWidth="1"/>
    <col min="6928" max="6928" width="9.1796875" style="220"/>
    <col min="6929" max="6929" width="21.81640625" style="220" customWidth="1"/>
    <col min="6930" max="6930" width="19.26953125" style="220" customWidth="1"/>
    <col min="6931" max="7168" width="9.1796875" style="220"/>
    <col min="7169" max="7169" width="44.453125" style="220" customWidth="1"/>
    <col min="7170" max="7170" width="52.81640625" style="220" customWidth="1"/>
    <col min="7171" max="7171" width="11" style="220" customWidth="1"/>
    <col min="7172" max="7172" width="20.26953125" style="220" customWidth="1"/>
    <col min="7173" max="7173" width="10.453125" style="220" customWidth="1"/>
    <col min="7174" max="7175" width="13.7265625" style="220" customWidth="1"/>
    <col min="7176" max="7177" width="15" style="220" customWidth="1"/>
    <col min="7178" max="7178" width="16.7265625" style="220" customWidth="1"/>
    <col min="7179" max="7179" width="9.1796875" style="220"/>
    <col min="7180" max="7180" width="14.1796875" style="220" customWidth="1"/>
    <col min="7181" max="7183" width="0" style="220" hidden="1" customWidth="1"/>
    <col min="7184" max="7184" width="9.1796875" style="220"/>
    <col min="7185" max="7185" width="21.81640625" style="220" customWidth="1"/>
    <col min="7186" max="7186" width="19.26953125" style="220" customWidth="1"/>
    <col min="7187" max="7424" width="9.1796875" style="220"/>
    <col min="7425" max="7425" width="44.453125" style="220" customWidth="1"/>
    <col min="7426" max="7426" width="52.81640625" style="220" customWidth="1"/>
    <col min="7427" max="7427" width="11" style="220" customWidth="1"/>
    <col min="7428" max="7428" width="20.26953125" style="220" customWidth="1"/>
    <col min="7429" max="7429" width="10.453125" style="220" customWidth="1"/>
    <col min="7430" max="7431" width="13.7265625" style="220" customWidth="1"/>
    <col min="7432" max="7433" width="15" style="220" customWidth="1"/>
    <col min="7434" max="7434" width="16.7265625" style="220" customWidth="1"/>
    <col min="7435" max="7435" width="9.1796875" style="220"/>
    <col min="7436" max="7436" width="14.1796875" style="220" customWidth="1"/>
    <col min="7437" max="7439" width="0" style="220" hidden="1" customWidth="1"/>
    <col min="7440" max="7440" width="9.1796875" style="220"/>
    <col min="7441" max="7441" width="21.81640625" style="220" customWidth="1"/>
    <col min="7442" max="7442" width="19.26953125" style="220" customWidth="1"/>
    <col min="7443" max="7680" width="9.1796875" style="220"/>
    <col min="7681" max="7681" width="44.453125" style="220" customWidth="1"/>
    <col min="7682" max="7682" width="52.81640625" style="220" customWidth="1"/>
    <col min="7683" max="7683" width="11" style="220" customWidth="1"/>
    <col min="7684" max="7684" width="20.26953125" style="220" customWidth="1"/>
    <col min="7685" max="7685" width="10.453125" style="220" customWidth="1"/>
    <col min="7686" max="7687" width="13.7265625" style="220" customWidth="1"/>
    <col min="7688" max="7689" width="15" style="220" customWidth="1"/>
    <col min="7690" max="7690" width="16.7265625" style="220" customWidth="1"/>
    <col min="7691" max="7691" width="9.1796875" style="220"/>
    <col min="7692" max="7692" width="14.1796875" style="220" customWidth="1"/>
    <col min="7693" max="7695" width="0" style="220" hidden="1" customWidth="1"/>
    <col min="7696" max="7696" width="9.1796875" style="220"/>
    <col min="7697" max="7697" width="21.81640625" style="220" customWidth="1"/>
    <col min="7698" max="7698" width="19.26953125" style="220" customWidth="1"/>
    <col min="7699" max="7936" width="9.1796875" style="220"/>
    <col min="7937" max="7937" width="44.453125" style="220" customWidth="1"/>
    <col min="7938" max="7938" width="52.81640625" style="220" customWidth="1"/>
    <col min="7939" max="7939" width="11" style="220" customWidth="1"/>
    <col min="7940" max="7940" width="20.26953125" style="220" customWidth="1"/>
    <col min="7941" max="7941" width="10.453125" style="220" customWidth="1"/>
    <col min="7942" max="7943" width="13.7265625" style="220" customWidth="1"/>
    <col min="7944" max="7945" width="15" style="220" customWidth="1"/>
    <col min="7946" max="7946" width="16.7265625" style="220" customWidth="1"/>
    <col min="7947" max="7947" width="9.1796875" style="220"/>
    <col min="7948" max="7948" width="14.1796875" style="220" customWidth="1"/>
    <col min="7949" max="7951" width="0" style="220" hidden="1" customWidth="1"/>
    <col min="7952" max="7952" width="9.1796875" style="220"/>
    <col min="7953" max="7953" width="21.81640625" style="220" customWidth="1"/>
    <col min="7954" max="7954" width="19.26953125" style="220" customWidth="1"/>
    <col min="7955" max="8192" width="9.1796875" style="220"/>
    <col min="8193" max="8193" width="44.453125" style="220" customWidth="1"/>
    <col min="8194" max="8194" width="52.81640625" style="220" customWidth="1"/>
    <col min="8195" max="8195" width="11" style="220" customWidth="1"/>
    <col min="8196" max="8196" width="20.26953125" style="220" customWidth="1"/>
    <col min="8197" max="8197" width="10.453125" style="220" customWidth="1"/>
    <col min="8198" max="8199" width="13.7265625" style="220" customWidth="1"/>
    <col min="8200" max="8201" width="15" style="220" customWidth="1"/>
    <col min="8202" max="8202" width="16.7265625" style="220" customWidth="1"/>
    <col min="8203" max="8203" width="9.1796875" style="220"/>
    <col min="8204" max="8204" width="14.1796875" style="220" customWidth="1"/>
    <col min="8205" max="8207" width="0" style="220" hidden="1" customWidth="1"/>
    <col min="8208" max="8208" width="9.1796875" style="220"/>
    <col min="8209" max="8209" width="21.81640625" style="220" customWidth="1"/>
    <col min="8210" max="8210" width="19.26953125" style="220" customWidth="1"/>
    <col min="8211" max="8448" width="9.1796875" style="220"/>
    <col min="8449" max="8449" width="44.453125" style="220" customWidth="1"/>
    <col min="8450" max="8450" width="52.81640625" style="220" customWidth="1"/>
    <col min="8451" max="8451" width="11" style="220" customWidth="1"/>
    <col min="8452" max="8452" width="20.26953125" style="220" customWidth="1"/>
    <col min="8453" max="8453" width="10.453125" style="220" customWidth="1"/>
    <col min="8454" max="8455" width="13.7265625" style="220" customWidth="1"/>
    <col min="8456" max="8457" width="15" style="220" customWidth="1"/>
    <col min="8458" max="8458" width="16.7265625" style="220" customWidth="1"/>
    <col min="8459" max="8459" width="9.1796875" style="220"/>
    <col min="8460" max="8460" width="14.1796875" style="220" customWidth="1"/>
    <col min="8461" max="8463" width="0" style="220" hidden="1" customWidth="1"/>
    <col min="8464" max="8464" width="9.1796875" style="220"/>
    <col min="8465" max="8465" width="21.81640625" style="220" customWidth="1"/>
    <col min="8466" max="8466" width="19.26953125" style="220" customWidth="1"/>
    <col min="8467" max="8704" width="9.1796875" style="220"/>
    <col min="8705" max="8705" width="44.453125" style="220" customWidth="1"/>
    <col min="8706" max="8706" width="52.81640625" style="220" customWidth="1"/>
    <col min="8707" max="8707" width="11" style="220" customWidth="1"/>
    <col min="8708" max="8708" width="20.26953125" style="220" customWidth="1"/>
    <col min="8709" max="8709" width="10.453125" style="220" customWidth="1"/>
    <col min="8710" max="8711" width="13.7265625" style="220" customWidth="1"/>
    <col min="8712" max="8713" width="15" style="220" customWidth="1"/>
    <col min="8714" max="8714" width="16.7265625" style="220" customWidth="1"/>
    <col min="8715" max="8715" width="9.1796875" style="220"/>
    <col min="8716" max="8716" width="14.1796875" style="220" customWidth="1"/>
    <col min="8717" max="8719" width="0" style="220" hidden="1" customWidth="1"/>
    <col min="8720" max="8720" width="9.1796875" style="220"/>
    <col min="8721" max="8721" width="21.81640625" style="220" customWidth="1"/>
    <col min="8722" max="8722" width="19.26953125" style="220" customWidth="1"/>
    <col min="8723" max="8960" width="9.1796875" style="220"/>
    <col min="8961" max="8961" width="44.453125" style="220" customWidth="1"/>
    <col min="8962" max="8962" width="52.81640625" style="220" customWidth="1"/>
    <col min="8963" max="8963" width="11" style="220" customWidth="1"/>
    <col min="8964" max="8964" width="20.26953125" style="220" customWidth="1"/>
    <col min="8965" max="8965" width="10.453125" style="220" customWidth="1"/>
    <col min="8966" max="8967" width="13.7265625" style="220" customWidth="1"/>
    <col min="8968" max="8969" width="15" style="220" customWidth="1"/>
    <col min="8970" max="8970" width="16.7265625" style="220" customWidth="1"/>
    <col min="8971" max="8971" width="9.1796875" style="220"/>
    <col min="8972" max="8972" width="14.1796875" style="220" customWidth="1"/>
    <col min="8973" max="8975" width="0" style="220" hidden="1" customWidth="1"/>
    <col min="8976" max="8976" width="9.1796875" style="220"/>
    <col min="8977" max="8977" width="21.81640625" style="220" customWidth="1"/>
    <col min="8978" max="8978" width="19.26953125" style="220" customWidth="1"/>
    <col min="8979" max="9216" width="9.1796875" style="220"/>
    <col min="9217" max="9217" width="44.453125" style="220" customWidth="1"/>
    <col min="9218" max="9218" width="52.81640625" style="220" customWidth="1"/>
    <col min="9219" max="9219" width="11" style="220" customWidth="1"/>
    <col min="9220" max="9220" width="20.26953125" style="220" customWidth="1"/>
    <col min="9221" max="9221" width="10.453125" style="220" customWidth="1"/>
    <col min="9222" max="9223" width="13.7265625" style="220" customWidth="1"/>
    <col min="9224" max="9225" width="15" style="220" customWidth="1"/>
    <col min="9226" max="9226" width="16.7265625" style="220" customWidth="1"/>
    <col min="9227" max="9227" width="9.1796875" style="220"/>
    <col min="9228" max="9228" width="14.1796875" style="220" customWidth="1"/>
    <col min="9229" max="9231" width="0" style="220" hidden="1" customWidth="1"/>
    <col min="9232" max="9232" width="9.1796875" style="220"/>
    <col min="9233" max="9233" width="21.81640625" style="220" customWidth="1"/>
    <col min="9234" max="9234" width="19.26953125" style="220" customWidth="1"/>
    <col min="9235" max="9472" width="9.1796875" style="220"/>
    <col min="9473" max="9473" width="44.453125" style="220" customWidth="1"/>
    <col min="9474" max="9474" width="52.81640625" style="220" customWidth="1"/>
    <col min="9475" max="9475" width="11" style="220" customWidth="1"/>
    <col min="9476" max="9476" width="20.26953125" style="220" customWidth="1"/>
    <col min="9477" max="9477" width="10.453125" style="220" customWidth="1"/>
    <col min="9478" max="9479" width="13.7265625" style="220" customWidth="1"/>
    <col min="9480" max="9481" width="15" style="220" customWidth="1"/>
    <col min="9482" max="9482" width="16.7265625" style="220" customWidth="1"/>
    <col min="9483" max="9483" width="9.1796875" style="220"/>
    <col min="9484" max="9484" width="14.1796875" style="220" customWidth="1"/>
    <col min="9485" max="9487" width="0" style="220" hidden="1" customWidth="1"/>
    <col min="9488" max="9488" width="9.1796875" style="220"/>
    <col min="9489" max="9489" width="21.81640625" style="220" customWidth="1"/>
    <col min="9490" max="9490" width="19.26953125" style="220" customWidth="1"/>
    <col min="9491" max="9728" width="9.1796875" style="220"/>
    <col min="9729" max="9729" width="44.453125" style="220" customWidth="1"/>
    <col min="9730" max="9730" width="52.81640625" style="220" customWidth="1"/>
    <col min="9731" max="9731" width="11" style="220" customWidth="1"/>
    <col min="9732" max="9732" width="20.26953125" style="220" customWidth="1"/>
    <col min="9733" max="9733" width="10.453125" style="220" customWidth="1"/>
    <col min="9734" max="9735" width="13.7265625" style="220" customWidth="1"/>
    <col min="9736" max="9737" width="15" style="220" customWidth="1"/>
    <col min="9738" max="9738" width="16.7265625" style="220" customWidth="1"/>
    <col min="9739" max="9739" width="9.1796875" style="220"/>
    <col min="9740" max="9740" width="14.1796875" style="220" customWidth="1"/>
    <col min="9741" max="9743" width="0" style="220" hidden="1" customWidth="1"/>
    <col min="9744" max="9744" width="9.1796875" style="220"/>
    <col min="9745" max="9745" width="21.81640625" style="220" customWidth="1"/>
    <col min="9746" max="9746" width="19.26953125" style="220" customWidth="1"/>
    <col min="9747" max="9984" width="9.1796875" style="220"/>
    <col min="9985" max="9985" width="44.453125" style="220" customWidth="1"/>
    <col min="9986" max="9986" width="52.81640625" style="220" customWidth="1"/>
    <col min="9987" max="9987" width="11" style="220" customWidth="1"/>
    <col min="9988" max="9988" width="20.26953125" style="220" customWidth="1"/>
    <col min="9989" max="9989" width="10.453125" style="220" customWidth="1"/>
    <col min="9990" max="9991" width="13.7265625" style="220" customWidth="1"/>
    <col min="9992" max="9993" width="15" style="220" customWidth="1"/>
    <col min="9994" max="9994" width="16.7265625" style="220" customWidth="1"/>
    <col min="9995" max="9995" width="9.1796875" style="220"/>
    <col min="9996" max="9996" width="14.1796875" style="220" customWidth="1"/>
    <col min="9997" max="9999" width="0" style="220" hidden="1" customWidth="1"/>
    <col min="10000" max="10000" width="9.1796875" style="220"/>
    <col min="10001" max="10001" width="21.81640625" style="220" customWidth="1"/>
    <col min="10002" max="10002" width="19.26953125" style="220" customWidth="1"/>
    <col min="10003" max="10240" width="9.1796875" style="220"/>
    <col min="10241" max="10241" width="44.453125" style="220" customWidth="1"/>
    <col min="10242" max="10242" width="52.81640625" style="220" customWidth="1"/>
    <col min="10243" max="10243" width="11" style="220" customWidth="1"/>
    <col min="10244" max="10244" width="20.26953125" style="220" customWidth="1"/>
    <col min="10245" max="10245" width="10.453125" style="220" customWidth="1"/>
    <col min="10246" max="10247" width="13.7265625" style="220" customWidth="1"/>
    <col min="10248" max="10249" width="15" style="220" customWidth="1"/>
    <col min="10250" max="10250" width="16.7265625" style="220" customWidth="1"/>
    <col min="10251" max="10251" width="9.1796875" style="220"/>
    <col min="10252" max="10252" width="14.1796875" style="220" customWidth="1"/>
    <col min="10253" max="10255" width="0" style="220" hidden="1" customWidth="1"/>
    <col min="10256" max="10256" width="9.1796875" style="220"/>
    <col min="10257" max="10257" width="21.81640625" style="220" customWidth="1"/>
    <col min="10258" max="10258" width="19.26953125" style="220" customWidth="1"/>
    <col min="10259" max="10496" width="9.1796875" style="220"/>
    <col min="10497" max="10497" width="44.453125" style="220" customWidth="1"/>
    <col min="10498" max="10498" width="52.81640625" style="220" customWidth="1"/>
    <col min="10499" max="10499" width="11" style="220" customWidth="1"/>
    <col min="10500" max="10500" width="20.26953125" style="220" customWidth="1"/>
    <col min="10501" max="10501" width="10.453125" style="220" customWidth="1"/>
    <col min="10502" max="10503" width="13.7265625" style="220" customWidth="1"/>
    <col min="10504" max="10505" width="15" style="220" customWidth="1"/>
    <col min="10506" max="10506" width="16.7265625" style="220" customWidth="1"/>
    <col min="10507" max="10507" width="9.1796875" style="220"/>
    <col min="10508" max="10508" width="14.1796875" style="220" customWidth="1"/>
    <col min="10509" max="10511" width="0" style="220" hidden="1" customWidth="1"/>
    <col min="10512" max="10512" width="9.1796875" style="220"/>
    <col min="10513" max="10513" width="21.81640625" style="220" customWidth="1"/>
    <col min="10514" max="10514" width="19.26953125" style="220" customWidth="1"/>
    <col min="10515" max="10752" width="9.1796875" style="220"/>
    <col min="10753" max="10753" width="44.453125" style="220" customWidth="1"/>
    <col min="10754" max="10754" width="52.81640625" style="220" customWidth="1"/>
    <col min="10755" max="10755" width="11" style="220" customWidth="1"/>
    <col min="10756" max="10756" width="20.26953125" style="220" customWidth="1"/>
    <col min="10757" max="10757" width="10.453125" style="220" customWidth="1"/>
    <col min="10758" max="10759" width="13.7265625" style="220" customWidth="1"/>
    <col min="10760" max="10761" width="15" style="220" customWidth="1"/>
    <col min="10762" max="10762" width="16.7265625" style="220" customWidth="1"/>
    <col min="10763" max="10763" width="9.1796875" style="220"/>
    <col min="10764" max="10764" width="14.1796875" style="220" customWidth="1"/>
    <col min="10765" max="10767" width="0" style="220" hidden="1" customWidth="1"/>
    <col min="10768" max="10768" width="9.1796875" style="220"/>
    <col min="10769" max="10769" width="21.81640625" style="220" customWidth="1"/>
    <col min="10770" max="10770" width="19.26953125" style="220" customWidth="1"/>
    <col min="10771" max="11008" width="9.1796875" style="220"/>
    <col min="11009" max="11009" width="44.453125" style="220" customWidth="1"/>
    <col min="11010" max="11010" width="52.81640625" style="220" customWidth="1"/>
    <col min="11011" max="11011" width="11" style="220" customWidth="1"/>
    <col min="11012" max="11012" width="20.26953125" style="220" customWidth="1"/>
    <col min="11013" max="11013" width="10.453125" style="220" customWidth="1"/>
    <col min="11014" max="11015" width="13.7265625" style="220" customWidth="1"/>
    <col min="11016" max="11017" width="15" style="220" customWidth="1"/>
    <col min="11018" max="11018" width="16.7265625" style="220" customWidth="1"/>
    <col min="11019" max="11019" width="9.1796875" style="220"/>
    <col min="11020" max="11020" width="14.1796875" style="220" customWidth="1"/>
    <col min="11021" max="11023" width="0" style="220" hidden="1" customWidth="1"/>
    <col min="11024" max="11024" width="9.1796875" style="220"/>
    <col min="11025" max="11025" width="21.81640625" style="220" customWidth="1"/>
    <col min="11026" max="11026" width="19.26953125" style="220" customWidth="1"/>
    <col min="11027" max="11264" width="9.1796875" style="220"/>
    <col min="11265" max="11265" width="44.453125" style="220" customWidth="1"/>
    <col min="11266" max="11266" width="52.81640625" style="220" customWidth="1"/>
    <col min="11267" max="11267" width="11" style="220" customWidth="1"/>
    <col min="11268" max="11268" width="20.26953125" style="220" customWidth="1"/>
    <col min="11269" max="11269" width="10.453125" style="220" customWidth="1"/>
    <col min="11270" max="11271" width="13.7265625" style="220" customWidth="1"/>
    <col min="11272" max="11273" width="15" style="220" customWidth="1"/>
    <col min="11274" max="11274" width="16.7265625" style="220" customWidth="1"/>
    <col min="11275" max="11275" width="9.1796875" style="220"/>
    <col min="11276" max="11276" width="14.1796875" style="220" customWidth="1"/>
    <col min="11277" max="11279" width="0" style="220" hidden="1" customWidth="1"/>
    <col min="11280" max="11280" width="9.1796875" style="220"/>
    <col min="11281" max="11281" width="21.81640625" style="220" customWidth="1"/>
    <col min="11282" max="11282" width="19.26953125" style="220" customWidth="1"/>
    <col min="11283" max="11520" width="9.1796875" style="220"/>
    <col min="11521" max="11521" width="44.453125" style="220" customWidth="1"/>
    <col min="11522" max="11522" width="52.81640625" style="220" customWidth="1"/>
    <col min="11523" max="11523" width="11" style="220" customWidth="1"/>
    <col min="11524" max="11524" width="20.26953125" style="220" customWidth="1"/>
    <col min="11525" max="11525" width="10.453125" style="220" customWidth="1"/>
    <col min="11526" max="11527" width="13.7265625" style="220" customWidth="1"/>
    <col min="11528" max="11529" width="15" style="220" customWidth="1"/>
    <col min="11530" max="11530" width="16.7265625" style="220" customWidth="1"/>
    <col min="11531" max="11531" width="9.1796875" style="220"/>
    <col min="11532" max="11532" width="14.1796875" style="220" customWidth="1"/>
    <col min="11533" max="11535" width="0" style="220" hidden="1" customWidth="1"/>
    <col min="11536" max="11536" width="9.1796875" style="220"/>
    <col min="11537" max="11537" width="21.81640625" style="220" customWidth="1"/>
    <col min="11538" max="11538" width="19.26953125" style="220" customWidth="1"/>
    <col min="11539" max="11776" width="9.1796875" style="220"/>
    <col min="11777" max="11777" width="44.453125" style="220" customWidth="1"/>
    <col min="11778" max="11778" width="52.81640625" style="220" customWidth="1"/>
    <col min="11779" max="11779" width="11" style="220" customWidth="1"/>
    <col min="11780" max="11780" width="20.26953125" style="220" customWidth="1"/>
    <col min="11781" max="11781" width="10.453125" style="220" customWidth="1"/>
    <col min="11782" max="11783" width="13.7265625" style="220" customWidth="1"/>
    <col min="11784" max="11785" width="15" style="220" customWidth="1"/>
    <col min="11786" max="11786" width="16.7265625" style="220" customWidth="1"/>
    <col min="11787" max="11787" width="9.1796875" style="220"/>
    <col min="11788" max="11788" width="14.1796875" style="220" customWidth="1"/>
    <col min="11789" max="11791" width="0" style="220" hidden="1" customWidth="1"/>
    <col min="11792" max="11792" width="9.1796875" style="220"/>
    <col min="11793" max="11793" width="21.81640625" style="220" customWidth="1"/>
    <col min="11794" max="11794" width="19.26953125" style="220" customWidth="1"/>
    <col min="11795" max="12032" width="9.1796875" style="220"/>
    <col min="12033" max="12033" width="44.453125" style="220" customWidth="1"/>
    <col min="12034" max="12034" width="52.81640625" style="220" customWidth="1"/>
    <col min="12035" max="12035" width="11" style="220" customWidth="1"/>
    <col min="12036" max="12036" width="20.26953125" style="220" customWidth="1"/>
    <col min="12037" max="12037" width="10.453125" style="220" customWidth="1"/>
    <col min="12038" max="12039" width="13.7265625" style="220" customWidth="1"/>
    <col min="12040" max="12041" width="15" style="220" customWidth="1"/>
    <col min="12042" max="12042" width="16.7265625" style="220" customWidth="1"/>
    <col min="12043" max="12043" width="9.1796875" style="220"/>
    <col min="12044" max="12044" width="14.1796875" style="220" customWidth="1"/>
    <col min="12045" max="12047" width="0" style="220" hidden="1" customWidth="1"/>
    <col min="12048" max="12048" width="9.1796875" style="220"/>
    <col min="12049" max="12049" width="21.81640625" style="220" customWidth="1"/>
    <col min="12050" max="12050" width="19.26953125" style="220" customWidth="1"/>
    <col min="12051" max="12288" width="9.1796875" style="220"/>
    <col min="12289" max="12289" width="44.453125" style="220" customWidth="1"/>
    <col min="12290" max="12290" width="52.81640625" style="220" customWidth="1"/>
    <col min="12291" max="12291" width="11" style="220" customWidth="1"/>
    <col min="12292" max="12292" width="20.26953125" style="220" customWidth="1"/>
    <col min="12293" max="12293" width="10.453125" style="220" customWidth="1"/>
    <col min="12294" max="12295" width="13.7265625" style="220" customWidth="1"/>
    <col min="12296" max="12297" width="15" style="220" customWidth="1"/>
    <col min="12298" max="12298" width="16.7265625" style="220" customWidth="1"/>
    <col min="12299" max="12299" width="9.1796875" style="220"/>
    <col min="12300" max="12300" width="14.1796875" style="220" customWidth="1"/>
    <col min="12301" max="12303" width="0" style="220" hidden="1" customWidth="1"/>
    <col min="12304" max="12304" width="9.1796875" style="220"/>
    <col min="12305" max="12305" width="21.81640625" style="220" customWidth="1"/>
    <col min="12306" max="12306" width="19.26953125" style="220" customWidth="1"/>
    <col min="12307" max="12544" width="9.1796875" style="220"/>
    <col min="12545" max="12545" width="44.453125" style="220" customWidth="1"/>
    <col min="12546" max="12546" width="52.81640625" style="220" customWidth="1"/>
    <col min="12547" max="12547" width="11" style="220" customWidth="1"/>
    <col min="12548" max="12548" width="20.26953125" style="220" customWidth="1"/>
    <col min="12549" max="12549" width="10.453125" style="220" customWidth="1"/>
    <col min="12550" max="12551" width="13.7265625" style="220" customWidth="1"/>
    <col min="12552" max="12553" width="15" style="220" customWidth="1"/>
    <col min="12554" max="12554" width="16.7265625" style="220" customWidth="1"/>
    <col min="12555" max="12555" width="9.1796875" style="220"/>
    <col min="12556" max="12556" width="14.1796875" style="220" customWidth="1"/>
    <col min="12557" max="12559" width="0" style="220" hidden="1" customWidth="1"/>
    <col min="12560" max="12560" width="9.1796875" style="220"/>
    <col min="12561" max="12561" width="21.81640625" style="220" customWidth="1"/>
    <col min="12562" max="12562" width="19.26953125" style="220" customWidth="1"/>
    <col min="12563" max="12800" width="9.1796875" style="220"/>
    <col min="12801" max="12801" width="44.453125" style="220" customWidth="1"/>
    <col min="12802" max="12802" width="52.81640625" style="220" customWidth="1"/>
    <col min="12803" max="12803" width="11" style="220" customWidth="1"/>
    <col min="12804" max="12804" width="20.26953125" style="220" customWidth="1"/>
    <col min="12805" max="12805" width="10.453125" style="220" customWidth="1"/>
    <col min="12806" max="12807" width="13.7265625" style="220" customWidth="1"/>
    <col min="12808" max="12809" width="15" style="220" customWidth="1"/>
    <col min="12810" max="12810" width="16.7265625" style="220" customWidth="1"/>
    <col min="12811" max="12811" width="9.1796875" style="220"/>
    <col min="12812" max="12812" width="14.1796875" style="220" customWidth="1"/>
    <col min="12813" max="12815" width="0" style="220" hidden="1" customWidth="1"/>
    <col min="12816" max="12816" width="9.1796875" style="220"/>
    <col min="12817" max="12817" width="21.81640625" style="220" customWidth="1"/>
    <col min="12818" max="12818" width="19.26953125" style="220" customWidth="1"/>
    <col min="12819" max="13056" width="9.1796875" style="220"/>
    <col min="13057" max="13057" width="44.453125" style="220" customWidth="1"/>
    <col min="13058" max="13058" width="52.81640625" style="220" customWidth="1"/>
    <col min="13059" max="13059" width="11" style="220" customWidth="1"/>
    <col min="13060" max="13060" width="20.26953125" style="220" customWidth="1"/>
    <col min="13061" max="13061" width="10.453125" style="220" customWidth="1"/>
    <col min="13062" max="13063" width="13.7265625" style="220" customWidth="1"/>
    <col min="13064" max="13065" width="15" style="220" customWidth="1"/>
    <col min="13066" max="13066" width="16.7265625" style="220" customWidth="1"/>
    <col min="13067" max="13067" width="9.1796875" style="220"/>
    <col min="13068" max="13068" width="14.1796875" style="220" customWidth="1"/>
    <col min="13069" max="13071" width="0" style="220" hidden="1" customWidth="1"/>
    <col min="13072" max="13072" width="9.1796875" style="220"/>
    <col min="13073" max="13073" width="21.81640625" style="220" customWidth="1"/>
    <col min="13074" max="13074" width="19.26953125" style="220" customWidth="1"/>
    <col min="13075" max="13312" width="9.1796875" style="220"/>
    <col min="13313" max="13313" width="44.453125" style="220" customWidth="1"/>
    <col min="13314" max="13314" width="52.81640625" style="220" customWidth="1"/>
    <col min="13315" max="13315" width="11" style="220" customWidth="1"/>
    <col min="13316" max="13316" width="20.26953125" style="220" customWidth="1"/>
    <col min="13317" max="13317" width="10.453125" style="220" customWidth="1"/>
    <col min="13318" max="13319" width="13.7265625" style="220" customWidth="1"/>
    <col min="13320" max="13321" width="15" style="220" customWidth="1"/>
    <col min="13322" max="13322" width="16.7265625" style="220" customWidth="1"/>
    <col min="13323" max="13323" width="9.1796875" style="220"/>
    <col min="13324" max="13324" width="14.1796875" style="220" customWidth="1"/>
    <col min="13325" max="13327" width="0" style="220" hidden="1" customWidth="1"/>
    <col min="13328" max="13328" width="9.1796875" style="220"/>
    <col min="13329" max="13329" width="21.81640625" style="220" customWidth="1"/>
    <col min="13330" max="13330" width="19.26953125" style="220" customWidth="1"/>
    <col min="13331" max="13568" width="9.1796875" style="220"/>
    <col min="13569" max="13569" width="44.453125" style="220" customWidth="1"/>
    <col min="13570" max="13570" width="52.81640625" style="220" customWidth="1"/>
    <col min="13571" max="13571" width="11" style="220" customWidth="1"/>
    <col min="13572" max="13572" width="20.26953125" style="220" customWidth="1"/>
    <col min="13573" max="13573" width="10.453125" style="220" customWidth="1"/>
    <col min="13574" max="13575" width="13.7265625" style="220" customWidth="1"/>
    <col min="13576" max="13577" width="15" style="220" customWidth="1"/>
    <col min="13578" max="13578" width="16.7265625" style="220" customWidth="1"/>
    <col min="13579" max="13579" width="9.1796875" style="220"/>
    <col min="13580" max="13580" width="14.1796875" style="220" customWidth="1"/>
    <col min="13581" max="13583" width="0" style="220" hidden="1" customWidth="1"/>
    <col min="13584" max="13584" width="9.1796875" style="220"/>
    <col min="13585" max="13585" width="21.81640625" style="220" customWidth="1"/>
    <col min="13586" max="13586" width="19.26953125" style="220" customWidth="1"/>
    <col min="13587" max="13824" width="9.1796875" style="220"/>
    <col min="13825" max="13825" width="44.453125" style="220" customWidth="1"/>
    <col min="13826" max="13826" width="52.81640625" style="220" customWidth="1"/>
    <col min="13827" max="13827" width="11" style="220" customWidth="1"/>
    <col min="13828" max="13828" width="20.26953125" style="220" customWidth="1"/>
    <col min="13829" max="13829" width="10.453125" style="220" customWidth="1"/>
    <col min="13830" max="13831" width="13.7265625" style="220" customWidth="1"/>
    <col min="13832" max="13833" width="15" style="220" customWidth="1"/>
    <col min="13834" max="13834" width="16.7265625" style="220" customWidth="1"/>
    <col min="13835" max="13835" width="9.1796875" style="220"/>
    <col min="13836" max="13836" width="14.1796875" style="220" customWidth="1"/>
    <col min="13837" max="13839" width="0" style="220" hidden="1" customWidth="1"/>
    <col min="13840" max="13840" width="9.1796875" style="220"/>
    <col min="13841" max="13841" width="21.81640625" style="220" customWidth="1"/>
    <col min="13842" max="13842" width="19.26953125" style="220" customWidth="1"/>
    <col min="13843" max="14080" width="9.1796875" style="220"/>
    <col min="14081" max="14081" width="44.453125" style="220" customWidth="1"/>
    <col min="14082" max="14082" width="52.81640625" style="220" customWidth="1"/>
    <col min="14083" max="14083" width="11" style="220" customWidth="1"/>
    <col min="14084" max="14084" width="20.26953125" style="220" customWidth="1"/>
    <col min="14085" max="14085" width="10.453125" style="220" customWidth="1"/>
    <col min="14086" max="14087" width="13.7265625" style="220" customWidth="1"/>
    <col min="14088" max="14089" width="15" style="220" customWidth="1"/>
    <col min="14090" max="14090" width="16.7265625" style="220" customWidth="1"/>
    <col min="14091" max="14091" width="9.1796875" style="220"/>
    <col min="14092" max="14092" width="14.1796875" style="220" customWidth="1"/>
    <col min="14093" max="14095" width="0" style="220" hidden="1" customWidth="1"/>
    <col min="14096" max="14096" width="9.1796875" style="220"/>
    <col min="14097" max="14097" width="21.81640625" style="220" customWidth="1"/>
    <col min="14098" max="14098" width="19.26953125" style="220" customWidth="1"/>
    <col min="14099" max="14336" width="9.1796875" style="220"/>
    <col min="14337" max="14337" width="44.453125" style="220" customWidth="1"/>
    <col min="14338" max="14338" width="52.81640625" style="220" customWidth="1"/>
    <col min="14339" max="14339" width="11" style="220" customWidth="1"/>
    <col min="14340" max="14340" width="20.26953125" style="220" customWidth="1"/>
    <col min="14341" max="14341" width="10.453125" style="220" customWidth="1"/>
    <col min="14342" max="14343" width="13.7265625" style="220" customWidth="1"/>
    <col min="14344" max="14345" width="15" style="220" customWidth="1"/>
    <col min="14346" max="14346" width="16.7265625" style="220" customWidth="1"/>
    <col min="14347" max="14347" width="9.1796875" style="220"/>
    <col min="14348" max="14348" width="14.1796875" style="220" customWidth="1"/>
    <col min="14349" max="14351" width="0" style="220" hidden="1" customWidth="1"/>
    <col min="14352" max="14352" width="9.1796875" style="220"/>
    <col min="14353" max="14353" width="21.81640625" style="220" customWidth="1"/>
    <col min="14354" max="14354" width="19.26953125" style="220" customWidth="1"/>
    <col min="14355" max="14592" width="9.1796875" style="220"/>
    <col min="14593" max="14593" width="44.453125" style="220" customWidth="1"/>
    <col min="14594" max="14594" width="52.81640625" style="220" customWidth="1"/>
    <col min="14595" max="14595" width="11" style="220" customWidth="1"/>
    <col min="14596" max="14596" width="20.26953125" style="220" customWidth="1"/>
    <col min="14597" max="14597" width="10.453125" style="220" customWidth="1"/>
    <col min="14598" max="14599" width="13.7265625" style="220" customWidth="1"/>
    <col min="14600" max="14601" width="15" style="220" customWidth="1"/>
    <col min="14602" max="14602" width="16.7265625" style="220" customWidth="1"/>
    <col min="14603" max="14603" width="9.1796875" style="220"/>
    <col min="14604" max="14604" width="14.1796875" style="220" customWidth="1"/>
    <col min="14605" max="14607" width="0" style="220" hidden="1" customWidth="1"/>
    <col min="14608" max="14608" width="9.1796875" style="220"/>
    <col min="14609" max="14609" width="21.81640625" style="220" customWidth="1"/>
    <col min="14610" max="14610" width="19.26953125" style="220" customWidth="1"/>
    <col min="14611" max="14848" width="9.1796875" style="220"/>
    <col min="14849" max="14849" width="44.453125" style="220" customWidth="1"/>
    <col min="14850" max="14850" width="52.81640625" style="220" customWidth="1"/>
    <col min="14851" max="14851" width="11" style="220" customWidth="1"/>
    <col min="14852" max="14852" width="20.26953125" style="220" customWidth="1"/>
    <col min="14853" max="14853" width="10.453125" style="220" customWidth="1"/>
    <col min="14854" max="14855" width="13.7265625" style="220" customWidth="1"/>
    <col min="14856" max="14857" width="15" style="220" customWidth="1"/>
    <col min="14858" max="14858" width="16.7265625" style="220" customWidth="1"/>
    <col min="14859" max="14859" width="9.1796875" style="220"/>
    <col min="14860" max="14860" width="14.1796875" style="220" customWidth="1"/>
    <col min="14861" max="14863" width="0" style="220" hidden="1" customWidth="1"/>
    <col min="14864" max="14864" width="9.1796875" style="220"/>
    <col min="14865" max="14865" width="21.81640625" style="220" customWidth="1"/>
    <col min="14866" max="14866" width="19.26953125" style="220" customWidth="1"/>
    <col min="14867" max="15104" width="9.1796875" style="220"/>
    <col min="15105" max="15105" width="44.453125" style="220" customWidth="1"/>
    <col min="15106" max="15106" width="52.81640625" style="220" customWidth="1"/>
    <col min="15107" max="15107" width="11" style="220" customWidth="1"/>
    <col min="15108" max="15108" width="20.26953125" style="220" customWidth="1"/>
    <col min="15109" max="15109" width="10.453125" style="220" customWidth="1"/>
    <col min="15110" max="15111" width="13.7265625" style="220" customWidth="1"/>
    <col min="15112" max="15113" width="15" style="220" customWidth="1"/>
    <col min="15114" max="15114" width="16.7265625" style="220" customWidth="1"/>
    <col min="15115" max="15115" width="9.1796875" style="220"/>
    <col min="15116" max="15116" width="14.1796875" style="220" customWidth="1"/>
    <col min="15117" max="15119" width="0" style="220" hidden="1" customWidth="1"/>
    <col min="15120" max="15120" width="9.1796875" style="220"/>
    <col min="15121" max="15121" width="21.81640625" style="220" customWidth="1"/>
    <col min="15122" max="15122" width="19.26953125" style="220" customWidth="1"/>
    <col min="15123" max="15360" width="9.1796875" style="220"/>
    <col min="15361" max="15361" width="44.453125" style="220" customWidth="1"/>
    <col min="15362" max="15362" width="52.81640625" style="220" customWidth="1"/>
    <col min="15363" max="15363" width="11" style="220" customWidth="1"/>
    <col min="15364" max="15364" width="20.26953125" style="220" customWidth="1"/>
    <col min="15365" max="15365" width="10.453125" style="220" customWidth="1"/>
    <col min="15366" max="15367" width="13.7265625" style="220" customWidth="1"/>
    <col min="15368" max="15369" width="15" style="220" customWidth="1"/>
    <col min="15370" max="15370" width="16.7265625" style="220" customWidth="1"/>
    <col min="15371" max="15371" width="9.1796875" style="220"/>
    <col min="15372" max="15372" width="14.1796875" style="220" customWidth="1"/>
    <col min="15373" max="15375" width="0" style="220" hidden="1" customWidth="1"/>
    <col min="15376" max="15376" width="9.1796875" style="220"/>
    <col min="15377" max="15377" width="21.81640625" style="220" customWidth="1"/>
    <col min="15378" max="15378" width="19.26953125" style="220" customWidth="1"/>
    <col min="15379" max="15616" width="9.1796875" style="220"/>
    <col min="15617" max="15617" width="44.453125" style="220" customWidth="1"/>
    <col min="15618" max="15618" width="52.81640625" style="220" customWidth="1"/>
    <col min="15619" max="15619" width="11" style="220" customWidth="1"/>
    <col min="15620" max="15620" width="20.26953125" style="220" customWidth="1"/>
    <col min="15621" max="15621" width="10.453125" style="220" customWidth="1"/>
    <col min="15622" max="15623" width="13.7265625" style="220" customWidth="1"/>
    <col min="15624" max="15625" width="15" style="220" customWidth="1"/>
    <col min="15626" max="15626" width="16.7265625" style="220" customWidth="1"/>
    <col min="15627" max="15627" width="9.1796875" style="220"/>
    <col min="15628" max="15628" width="14.1796875" style="220" customWidth="1"/>
    <col min="15629" max="15631" width="0" style="220" hidden="1" customWidth="1"/>
    <col min="15632" max="15632" width="9.1796875" style="220"/>
    <col min="15633" max="15633" width="21.81640625" style="220" customWidth="1"/>
    <col min="15634" max="15634" width="19.26953125" style="220" customWidth="1"/>
    <col min="15635" max="15872" width="9.1796875" style="220"/>
    <col min="15873" max="15873" width="44.453125" style="220" customWidth="1"/>
    <col min="15874" max="15874" width="52.81640625" style="220" customWidth="1"/>
    <col min="15875" max="15875" width="11" style="220" customWidth="1"/>
    <col min="15876" max="15876" width="20.26953125" style="220" customWidth="1"/>
    <col min="15877" max="15877" width="10.453125" style="220" customWidth="1"/>
    <col min="15878" max="15879" width="13.7265625" style="220" customWidth="1"/>
    <col min="15880" max="15881" width="15" style="220" customWidth="1"/>
    <col min="15882" max="15882" width="16.7265625" style="220" customWidth="1"/>
    <col min="15883" max="15883" width="9.1796875" style="220"/>
    <col min="15884" max="15884" width="14.1796875" style="220" customWidth="1"/>
    <col min="15885" max="15887" width="0" style="220" hidden="1" customWidth="1"/>
    <col min="15888" max="15888" width="9.1796875" style="220"/>
    <col min="15889" max="15889" width="21.81640625" style="220" customWidth="1"/>
    <col min="15890" max="15890" width="19.26953125" style="220" customWidth="1"/>
    <col min="15891" max="16128" width="9.1796875" style="220"/>
    <col min="16129" max="16129" width="44.453125" style="220" customWidth="1"/>
    <col min="16130" max="16130" width="52.81640625" style="220" customWidth="1"/>
    <col min="16131" max="16131" width="11" style="220" customWidth="1"/>
    <col min="16132" max="16132" width="20.26953125" style="220" customWidth="1"/>
    <col min="16133" max="16133" width="10.453125" style="220" customWidth="1"/>
    <col min="16134" max="16135" width="13.7265625" style="220" customWidth="1"/>
    <col min="16136" max="16137" width="15" style="220" customWidth="1"/>
    <col min="16138" max="16138" width="16.7265625" style="220" customWidth="1"/>
    <col min="16139" max="16139" width="9.1796875" style="220"/>
    <col min="16140" max="16140" width="14.1796875" style="220" customWidth="1"/>
    <col min="16141" max="16143" width="0" style="220" hidden="1" customWidth="1"/>
    <col min="16144" max="16144" width="9.1796875" style="220"/>
    <col min="16145" max="16145" width="21.81640625" style="220" customWidth="1"/>
    <col min="16146" max="16146" width="19.26953125" style="220" customWidth="1"/>
    <col min="16147" max="16384" width="9.1796875" style="220"/>
  </cols>
  <sheetData>
    <row r="1" spans="1:13" ht="15" customHeight="1" x14ac:dyDescent="0.35">
      <c r="C1" s="221"/>
      <c r="I1" s="221"/>
      <c r="J1" s="221"/>
      <c r="K1" s="221"/>
      <c r="L1" s="221"/>
    </row>
    <row r="2" spans="1:13" s="224" customFormat="1" ht="17.25" customHeight="1" x14ac:dyDescent="0.3">
      <c r="A2" s="216"/>
      <c r="B2" s="216"/>
      <c r="C2" s="222"/>
      <c r="D2" s="328"/>
      <c r="E2" s="328"/>
      <c r="F2" s="328"/>
      <c r="G2" s="366"/>
      <c r="H2" s="366"/>
      <c r="I2" s="366"/>
      <c r="J2" s="222"/>
      <c r="K2" s="222"/>
      <c r="L2" s="222"/>
      <c r="M2" s="223"/>
    </row>
    <row r="3" spans="1:13" s="227" customFormat="1" ht="75" customHeight="1" x14ac:dyDescent="0.3">
      <c r="A3" s="214"/>
      <c r="B3" s="214"/>
      <c r="C3" s="225"/>
      <c r="D3" s="313"/>
      <c r="E3" s="313"/>
      <c r="F3" s="313"/>
      <c r="G3" s="313"/>
      <c r="H3" s="313"/>
      <c r="I3" s="313"/>
      <c r="J3" s="225"/>
      <c r="K3" s="225"/>
      <c r="L3" s="225"/>
      <c r="M3" s="226"/>
    </row>
    <row r="4" spans="1:13" s="227" customFormat="1" ht="28.5" customHeight="1" x14ac:dyDescent="0.4">
      <c r="A4" s="215"/>
      <c r="B4" s="228"/>
      <c r="C4" s="229"/>
      <c r="D4" s="367"/>
      <c r="E4" s="367"/>
      <c r="F4" s="367"/>
      <c r="G4" s="315"/>
      <c r="H4" s="315"/>
      <c r="I4" s="315"/>
      <c r="J4" s="229"/>
      <c r="K4" s="229"/>
      <c r="L4" s="229"/>
      <c r="M4" s="230"/>
    </row>
    <row r="5" spans="1:13" s="227" customFormat="1" ht="28.5" customHeight="1" x14ac:dyDescent="0.4">
      <c r="A5" s="215"/>
      <c r="B5" s="215"/>
      <c r="C5" s="217"/>
      <c r="D5" s="361"/>
      <c r="E5" s="361"/>
      <c r="F5" s="361"/>
      <c r="G5" s="362"/>
      <c r="H5" s="362"/>
      <c r="I5" s="362"/>
      <c r="J5" s="217"/>
      <c r="K5" s="217"/>
      <c r="L5" s="217"/>
      <c r="M5" s="230"/>
    </row>
    <row r="6" spans="1:13" s="227" customFormat="1" x14ac:dyDescent="0.35">
      <c r="C6" s="217"/>
      <c r="E6" s="231"/>
      <c r="F6" s="231"/>
      <c r="G6" s="206"/>
      <c r="H6" s="206"/>
      <c r="I6" s="217"/>
      <c r="J6" s="217"/>
      <c r="K6" s="217"/>
      <c r="L6" s="217"/>
      <c r="M6" s="230"/>
    </row>
    <row r="7" spans="1:13" s="227" customFormat="1" x14ac:dyDescent="0.35">
      <c r="C7" s="217"/>
      <c r="E7" s="231"/>
      <c r="F7" s="231"/>
      <c r="G7" s="206"/>
      <c r="H7" s="206"/>
      <c r="I7" s="217"/>
      <c r="J7" s="217"/>
      <c r="K7" s="217"/>
      <c r="L7" s="217"/>
      <c r="M7" s="230"/>
    </row>
    <row r="8" spans="1:13" s="227" customFormat="1" ht="17.5" x14ac:dyDescent="0.3">
      <c r="A8" s="363" t="s">
        <v>99</v>
      </c>
      <c r="B8" s="363"/>
      <c r="C8" s="363"/>
      <c r="D8" s="363"/>
      <c r="E8" s="363"/>
      <c r="F8" s="363"/>
      <c r="G8" s="363"/>
      <c r="H8" s="363"/>
      <c r="I8" s="363"/>
      <c r="J8" s="195"/>
      <c r="K8" s="195"/>
      <c r="L8" s="195"/>
      <c r="M8" s="230"/>
    </row>
    <row r="9" spans="1:13" s="233" customFormat="1" ht="17.5" x14ac:dyDescent="0.35">
      <c r="A9" s="364" t="s">
        <v>100</v>
      </c>
      <c r="B9" s="364"/>
      <c r="C9" s="364"/>
      <c r="D9" s="364"/>
      <c r="E9" s="364"/>
      <c r="F9" s="364"/>
      <c r="G9" s="364"/>
      <c r="H9" s="364"/>
      <c r="I9" s="364"/>
      <c r="J9" s="232"/>
      <c r="K9" s="232"/>
      <c r="L9" s="232"/>
    </row>
    <row r="10" spans="1:13" s="233" customFormat="1" ht="23.25" customHeight="1" x14ac:dyDescent="0.4">
      <c r="A10" s="365" t="s">
        <v>101</v>
      </c>
      <c r="B10" s="365"/>
      <c r="C10" s="365"/>
      <c r="D10" s="365"/>
      <c r="E10" s="365"/>
      <c r="F10" s="365"/>
      <c r="G10" s="365"/>
      <c r="H10" s="365"/>
      <c r="I10" s="365"/>
      <c r="J10" s="234"/>
      <c r="K10" s="234"/>
      <c r="L10" s="234"/>
    </row>
    <row r="11" spans="1:13" s="233" customFormat="1" ht="12.75" customHeight="1" x14ac:dyDescent="0.3">
      <c r="C11" s="232"/>
      <c r="D11" s="232"/>
      <c r="E11" s="232"/>
      <c r="F11" s="232"/>
      <c r="G11" s="232"/>
      <c r="H11" s="232"/>
      <c r="I11" s="232"/>
      <c r="J11" s="232"/>
      <c r="K11" s="232"/>
      <c r="L11" s="232"/>
    </row>
    <row r="12" spans="1:13" s="233" customFormat="1" ht="14" x14ac:dyDescent="0.3">
      <c r="A12" s="235" t="s">
        <v>102</v>
      </c>
      <c r="B12" s="235" t="s">
        <v>103</v>
      </c>
      <c r="C12" s="236"/>
      <c r="D12" s="232"/>
      <c r="E12" s="232"/>
      <c r="F12" s="232"/>
      <c r="G12" s="232"/>
      <c r="H12" s="237"/>
      <c r="I12" s="236"/>
      <c r="J12" s="236"/>
      <c r="K12" s="236"/>
      <c r="L12" s="235"/>
    </row>
    <row r="13" spans="1:13" s="239" customFormat="1" ht="14" x14ac:dyDescent="0.3">
      <c r="A13" s="232" t="s">
        <v>104</v>
      </c>
      <c r="B13" s="238"/>
      <c r="C13" s="236"/>
      <c r="D13" s="232"/>
      <c r="E13" s="232"/>
      <c r="F13" s="232"/>
      <c r="G13" s="232"/>
      <c r="H13" s="237"/>
      <c r="I13" s="236"/>
      <c r="J13" s="236"/>
      <c r="K13" s="236"/>
      <c r="L13" s="236"/>
    </row>
    <row r="14" spans="1:13" s="239" customFormat="1" ht="14" x14ac:dyDescent="0.3">
      <c r="A14" s="232" t="s">
        <v>105</v>
      </c>
      <c r="B14" s="240"/>
      <c r="C14" s="232"/>
      <c r="D14" s="232"/>
      <c r="E14" s="232"/>
      <c r="F14" s="232"/>
      <c r="G14" s="232"/>
      <c r="H14" s="232"/>
      <c r="I14" s="232"/>
      <c r="J14" s="232"/>
      <c r="K14" s="236"/>
      <c r="L14" s="236"/>
    </row>
    <row r="15" spans="1:13" s="239" customFormat="1" ht="14" x14ac:dyDescent="0.3">
      <c r="A15" s="232" t="s">
        <v>106</v>
      </c>
      <c r="B15" s="232" t="s">
        <v>96</v>
      </c>
      <c r="C15" s="232"/>
      <c r="D15" s="232"/>
      <c r="E15" s="232"/>
      <c r="F15" s="232"/>
      <c r="G15" s="232"/>
      <c r="H15" s="232"/>
      <c r="I15" s="241"/>
      <c r="J15" s="232"/>
      <c r="K15" s="232"/>
      <c r="L15" s="232"/>
    </row>
    <row r="16" spans="1:13" s="233" customFormat="1" ht="14" x14ac:dyDescent="0.3">
      <c r="A16" s="235" t="s">
        <v>107</v>
      </c>
      <c r="B16" s="235" t="s">
        <v>97</v>
      </c>
      <c r="C16" s="235"/>
      <c r="D16" s="235"/>
      <c r="F16" s="235"/>
      <c r="G16" s="235"/>
      <c r="H16" s="235"/>
      <c r="J16" s="235"/>
      <c r="K16" s="235"/>
      <c r="L16" s="235"/>
      <c r="M16" s="235"/>
    </row>
    <row r="17" spans="1:13" s="233" customFormat="1" ht="14" x14ac:dyDescent="0.3">
      <c r="A17" s="235" t="s">
        <v>108</v>
      </c>
      <c r="B17" s="238">
        <f>SUM(D23:D27)</f>
        <v>2000</v>
      </c>
      <c r="C17" s="235"/>
      <c r="D17" s="235"/>
      <c r="F17" s="235"/>
      <c r="G17" s="235"/>
      <c r="H17" s="235"/>
      <c r="J17" s="235"/>
      <c r="K17" s="235"/>
      <c r="L17" s="235"/>
      <c r="M17" s="235"/>
    </row>
    <row r="18" spans="1:13" s="233" customFormat="1" ht="14" x14ac:dyDescent="0.3">
      <c r="A18" s="235" t="s">
        <v>109</v>
      </c>
      <c r="B18" s="235" t="s">
        <v>59</v>
      </c>
      <c r="C18" s="235"/>
      <c r="D18" s="235"/>
      <c r="F18" s="235"/>
      <c r="G18" s="235"/>
      <c r="H18" s="235"/>
      <c r="J18" s="235"/>
      <c r="K18" s="235"/>
      <c r="L18" s="235"/>
      <c r="M18" s="235"/>
    </row>
    <row r="19" spans="1:13" s="233" customFormat="1" ht="14" x14ac:dyDescent="0.3">
      <c r="A19" s="235" t="s">
        <v>110</v>
      </c>
      <c r="B19" s="237" t="s">
        <v>111</v>
      </c>
      <c r="C19" s="235"/>
      <c r="D19" s="235"/>
      <c r="F19" s="235"/>
      <c r="G19" s="235"/>
      <c r="H19" s="235"/>
      <c r="J19" s="235"/>
      <c r="K19" s="235"/>
      <c r="L19" s="235"/>
      <c r="M19" s="235"/>
    </row>
    <row r="20" spans="1:13" x14ac:dyDescent="0.35">
      <c r="A20" s="167" t="s">
        <v>98</v>
      </c>
      <c r="B20" s="263" t="s">
        <v>88</v>
      </c>
      <c r="C20" s="242"/>
      <c r="D20" s="242"/>
      <c r="E20" s="242"/>
      <c r="F20" s="242"/>
      <c r="G20" s="242"/>
      <c r="H20" s="242"/>
      <c r="I20" s="242"/>
      <c r="J20" s="242"/>
      <c r="K20" s="242"/>
      <c r="L20" s="242"/>
    </row>
    <row r="21" spans="1:13" ht="15.75" customHeight="1" x14ac:dyDescent="0.35">
      <c r="A21" s="336" t="s">
        <v>21</v>
      </c>
      <c r="B21" s="360" t="s">
        <v>73</v>
      </c>
      <c r="C21" s="338" t="s">
        <v>22</v>
      </c>
      <c r="D21" s="336" t="s">
        <v>23</v>
      </c>
      <c r="E21" s="340" t="s">
        <v>74</v>
      </c>
      <c r="F21" s="341"/>
      <c r="G21" s="341"/>
      <c r="H21" s="342"/>
      <c r="I21" s="338" t="s">
        <v>25</v>
      </c>
      <c r="J21" s="243"/>
      <c r="K21" s="243"/>
      <c r="L21" s="243"/>
    </row>
    <row r="22" spans="1:13" ht="31" x14ac:dyDescent="0.35">
      <c r="A22" s="337"/>
      <c r="B22" s="360"/>
      <c r="C22" s="339"/>
      <c r="D22" s="337"/>
      <c r="E22" s="178" t="s">
        <v>75</v>
      </c>
      <c r="F22" s="178" t="s">
        <v>76</v>
      </c>
      <c r="G22" s="213" t="s">
        <v>77</v>
      </c>
      <c r="H22" s="178" t="s">
        <v>29</v>
      </c>
      <c r="I22" s="339"/>
      <c r="J22" s="244"/>
      <c r="K22" s="244"/>
      <c r="L22" s="244"/>
    </row>
    <row r="23" spans="1:13" s="245" customFormat="1" ht="46.5" x14ac:dyDescent="0.35">
      <c r="A23" s="211" t="s">
        <v>91</v>
      </c>
      <c r="B23" s="193">
        <v>420300</v>
      </c>
      <c r="C23" s="183" t="s">
        <v>39</v>
      </c>
      <c r="D23" s="180"/>
      <c r="E23" s="181"/>
      <c r="F23" s="182">
        <v>0.33333333333333331</v>
      </c>
      <c r="G23" s="182">
        <v>8.3333333333333329E-2</v>
      </c>
      <c r="H23" s="182">
        <f t="shared" ref="H23:H27" si="0">F23+G23</f>
        <v>0.41666666666666663</v>
      </c>
      <c r="I23" s="183" t="s">
        <v>79</v>
      </c>
      <c r="J23" s="244"/>
      <c r="K23" s="244"/>
      <c r="L23" s="244"/>
    </row>
    <row r="24" spans="1:13" s="245" customFormat="1" ht="31" x14ac:dyDescent="0.35">
      <c r="A24" s="211" t="s">
        <v>112</v>
      </c>
      <c r="B24" s="262">
        <v>620966</v>
      </c>
      <c r="C24" s="260" t="s">
        <v>115</v>
      </c>
      <c r="D24" s="184">
        <v>1000</v>
      </c>
      <c r="E24" s="181">
        <v>0.83333333333333337</v>
      </c>
      <c r="F24" s="182">
        <f>H23+E24</f>
        <v>1.25</v>
      </c>
      <c r="G24" s="182">
        <v>8.3333333333333329E-2</v>
      </c>
      <c r="H24" s="182">
        <f t="shared" si="0"/>
        <v>1.3333333333333333</v>
      </c>
      <c r="I24" s="185" t="s">
        <v>80</v>
      </c>
      <c r="J24" s="244" t="s">
        <v>114</v>
      </c>
      <c r="K24" s="244"/>
      <c r="L24" s="244"/>
    </row>
    <row r="25" spans="1:13" s="245" customFormat="1" x14ac:dyDescent="0.35">
      <c r="A25" s="211"/>
      <c r="B25" s="262"/>
      <c r="C25" s="260"/>
      <c r="D25" s="184"/>
      <c r="E25" s="181"/>
      <c r="F25" s="182"/>
      <c r="G25" s="182">
        <v>0.45833333333333331</v>
      </c>
      <c r="H25" s="182"/>
      <c r="I25" s="183"/>
      <c r="J25" s="244"/>
      <c r="K25" s="244"/>
      <c r="L25" s="244"/>
    </row>
    <row r="26" spans="1:13" s="245" customFormat="1" ht="31" x14ac:dyDescent="0.35">
      <c r="A26" s="211" t="s">
        <v>112</v>
      </c>
      <c r="B26" s="262">
        <v>620966</v>
      </c>
      <c r="C26" s="260" t="s">
        <v>115</v>
      </c>
      <c r="D26" s="187"/>
      <c r="E26" s="181"/>
      <c r="F26" s="182">
        <f>G25+H24</f>
        <v>1.7916666666666665</v>
      </c>
      <c r="G26" s="182">
        <v>8.3333333333333329E-2</v>
      </c>
      <c r="H26" s="182">
        <f t="shared" si="0"/>
        <v>1.8749999999999998</v>
      </c>
      <c r="I26" s="183" t="s">
        <v>79</v>
      </c>
      <c r="J26" s="244" t="s">
        <v>113</v>
      </c>
      <c r="K26" s="244"/>
      <c r="L26" s="244"/>
    </row>
    <row r="27" spans="1:13" s="245" customFormat="1" ht="46.5" x14ac:dyDescent="0.35">
      <c r="A27" s="211" t="s">
        <v>91</v>
      </c>
      <c r="B27" s="193">
        <v>420300</v>
      </c>
      <c r="C27" s="183" t="s">
        <v>39</v>
      </c>
      <c r="D27" s="184">
        <v>1000</v>
      </c>
      <c r="E27" s="181">
        <v>0.83333333333333337</v>
      </c>
      <c r="F27" s="182">
        <f t="shared" ref="F27" si="1">H26+E27</f>
        <v>2.708333333333333</v>
      </c>
      <c r="G27" s="182">
        <v>8.3333333333333329E-2</v>
      </c>
      <c r="H27" s="182">
        <f t="shared" si="0"/>
        <v>2.7916666666666665</v>
      </c>
      <c r="I27" s="185" t="s">
        <v>80</v>
      </c>
      <c r="J27" s="244"/>
      <c r="K27" s="244"/>
      <c r="L27" s="244"/>
    </row>
    <row r="28" spans="1:13" s="245" customFormat="1" x14ac:dyDescent="0.35">
      <c r="A28" s="247"/>
      <c r="B28" s="248"/>
      <c r="C28" s="244"/>
      <c r="D28" s="248"/>
      <c r="E28" s="249"/>
      <c r="F28" s="249"/>
      <c r="G28" s="249"/>
      <c r="H28" s="249"/>
      <c r="I28" s="246"/>
      <c r="J28" s="244"/>
      <c r="K28" s="244"/>
      <c r="L28" s="244"/>
    </row>
    <row r="29" spans="1:13" s="245" customFormat="1" x14ac:dyDescent="0.35">
      <c r="A29" s="220"/>
      <c r="B29" s="220"/>
      <c r="C29" s="244"/>
      <c r="D29" s="220"/>
      <c r="E29" s="220"/>
      <c r="F29" s="220"/>
      <c r="G29" s="249"/>
      <c r="H29" s="249"/>
      <c r="I29" s="246"/>
      <c r="J29" s="244"/>
      <c r="K29" s="244"/>
      <c r="L29" s="244"/>
    </row>
    <row r="30" spans="1:13" s="245" customFormat="1" x14ac:dyDescent="0.35">
      <c r="A30" s="358" t="s">
        <v>32</v>
      </c>
      <c r="B30" s="358"/>
      <c r="C30" s="251">
        <f>SUM(E23:E27,G23:G27)</f>
        <v>2.4583333333333335</v>
      </c>
      <c r="D30" s="42" t="s">
        <v>81</v>
      </c>
      <c r="E30" s="42"/>
      <c r="F30" s="252"/>
      <c r="G30" s="249"/>
      <c r="H30" s="249"/>
      <c r="I30" s="246"/>
      <c r="J30" s="244"/>
      <c r="K30" s="244"/>
      <c r="L30" s="244"/>
    </row>
    <row r="31" spans="1:13" s="245" customFormat="1" ht="15.75" customHeight="1" x14ac:dyDescent="0.35">
      <c r="A31" s="359" t="s">
        <v>33</v>
      </c>
      <c r="B31" s="359"/>
      <c r="C31" s="251">
        <f>SUM(E23:E27)</f>
        <v>1.6666666666666667</v>
      </c>
      <c r="D31" s="42" t="s">
        <v>81</v>
      </c>
      <c r="E31" s="42"/>
      <c r="F31" s="252"/>
      <c r="G31" s="220"/>
      <c r="H31" s="220"/>
      <c r="I31" s="220"/>
      <c r="J31" s="244"/>
      <c r="K31" s="244"/>
      <c r="L31" s="244"/>
    </row>
    <row r="32" spans="1:13" s="245" customFormat="1" x14ac:dyDescent="0.35">
      <c r="A32" s="359" t="s">
        <v>82</v>
      </c>
      <c r="B32" s="359"/>
      <c r="C32" s="253">
        <f>G23+G24+G26+G27</f>
        <v>0.33333333333333331</v>
      </c>
      <c r="D32" s="42" t="s">
        <v>81</v>
      </c>
      <c r="E32" s="42"/>
      <c r="F32" s="252"/>
      <c r="G32" s="220"/>
      <c r="H32" s="220"/>
      <c r="I32" s="220"/>
      <c r="J32" s="244"/>
      <c r="K32" s="244"/>
      <c r="L32" s="244"/>
    </row>
    <row r="33" spans="1:12" s="245" customFormat="1" x14ac:dyDescent="0.35">
      <c r="A33" s="359" t="s">
        <v>93</v>
      </c>
      <c r="B33" s="359"/>
      <c r="C33" s="253">
        <f>G25</f>
        <v>0.45833333333333331</v>
      </c>
      <c r="D33" s="42" t="s">
        <v>81</v>
      </c>
      <c r="E33" s="42"/>
      <c r="F33" s="252"/>
      <c r="G33" s="254"/>
      <c r="H33" s="220"/>
      <c r="I33" s="220"/>
      <c r="J33" s="244"/>
      <c r="K33" s="244"/>
      <c r="L33" s="244"/>
    </row>
    <row r="34" spans="1:12" s="245" customFormat="1" x14ac:dyDescent="0.35">
      <c r="A34" s="355"/>
      <c r="B34" s="355"/>
      <c r="C34" s="355"/>
      <c r="D34" s="355"/>
      <c r="E34" s="255"/>
      <c r="F34" s="252"/>
      <c r="G34" s="220"/>
      <c r="H34" s="220"/>
      <c r="I34" s="220"/>
      <c r="J34" s="244"/>
      <c r="K34" s="244"/>
      <c r="L34" s="244"/>
    </row>
    <row r="35" spans="1:12" x14ac:dyDescent="0.35">
      <c r="A35" s="356"/>
      <c r="B35" s="357"/>
      <c r="C35" s="357"/>
      <c r="D35" s="357"/>
      <c r="E35" s="258"/>
      <c r="F35" s="258"/>
    </row>
    <row r="37" spans="1:12" x14ac:dyDescent="0.35">
      <c r="G37" s="258"/>
    </row>
    <row r="45" spans="1:12" x14ac:dyDescent="0.35">
      <c r="K45" s="259"/>
    </row>
  </sheetData>
  <mergeCells count="23">
    <mergeCell ref="D2:F2"/>
    <mergeCell ref="G2:I2"/>
    <mergeCell ref="D3:F3"/>
    <mergeCell ref="G3:I3"/>
    <mergeCell ref="D4:F4"/>
    <mergeCell ref="G4:I4"/>
    <mergeCell ref="D5:F5"/>
    <mergeCell ref="G5:I5"/>
    <mergeCell ref="A8:I8"/>
    <mergeCell ref="A9:I9"/>
    <mergeCell ref="A10:I10"/>
    <mergeCell ref="A34:D34"/>
    <mergeCell ref="A35:D35"/>
    <mergeCell ref="I21:I22"/>
    <mergeCell ref="A30:B30"/>
    <mergeCell ref="A31:B31"/>
    <mergeCell ref="A32:B32"/>
    <mergeCell ref="A33:B33"/>
    <mergeCell ref="A21:A22"/>
    <mergeCell ref="B21:B22"/>
    <mergeCell ref="C21:C22"/>
    <mergeCell ref="D21:D22"/>
    <mergeCell ref="E21:H21"/>
  </mergeCells>
  <printOptions horizontalCentered="1" verticalCentered="1"/>
  <pageMargins left="0" right="0" top="0" bottom="0" header="0" footer="0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view="pageBreakPreview" zoomScale="80" zoomScaleNormal="85" zoomScaleSheetLayoutView="80" workbookViewId="0">
      <selection activeCell="C33" sqref="C33"/>
    </sheetView>
  </sheetViews>
  <sheetFormatPr defaultRowHeight="15.5" x14ac:dyDescent="0.35"/>
  <cols>
    <col min="1" max="1" width="44.453125" style="220" customWidth="1"/>
    <col min="2" max="2" width="18.54296875" style="220" customWidth="1"/>
    <col min="3" max="3" width="42.7265625" style="220" customWidth="1"/>
    <col min="4" max="4" width="20.26953125" style="220" customWidth="1"/>
    <col min="5" max="5" width="10.453125" style="220" customWidth="1"/>
    <col min="6" max="7" width="13.7265625" style="220" customWidth="1"/>
    <col min="8" max="8" width="15" style="220" customWidth="1"/>
    <col min="9" max="9" width="41" style="220" customWidth="1"/>
    <col min="10" max="10" width="14" style="220" customWidth="1"/>
    <col min="11" max="11" width="12.26953125" style="220" customWidth="1"/>
    <col min="12" max="12" width="21.54296875" style="220" customWidth="1"/>
    <col min="13" max="13" width="13" style="220" customWidth="1"/>
    <col min="14" max="14" width="9.1796875" style="220"/>
    <col min="15" max="15" width="21.81640625" style="220" customWidth="1"/>
    <col min="16" max="16" width="19.26953125" style="220" customWidth="1"/>
    <col min="17" max="254" width="9.1796875" style="220"/>
    <col min="255" max="255" width="44.453125" style="220" customWidth="1"/>
    <col min="256" max="256" width="52.81640625" style="220" customWidth="1"/>
    <col min="257" max="257" width="11" style="220" customWidth="1"/>
    <col min="258" max="258" width="20.26953125" style="220" customWidth="1"/>
    <col min="259" max="259" width="10.453125" style="220" customWidth="1"/>
    <col min="260" max="261" width="13.7265625" style="220" customWidth="1"/>
    <col min="262" max="263" width="15" style="220" customWidth="1"/>
    <col min="264" max="264" width="16.7265625" style="220" customWidth="1"/>
    <col min="265" max="265" width="9.1796875" style="220"/>
    <col min="266" max="266" width="14.1796875" style="220" customWidth="1"/>
    <col min="267" max="269" width="0" style="220" hidden="1" customWidth="1"/>
    <col min="270" max="270" width="9.1796875" style="220"/>
    <col min="271" max="271" width="21.81640625" style="220" customWidth="1"/>
    <col min="272" max="272" width="19.26953125" style="220" customWidth="1"/>
    <col min="273" max="510" width="9.1796875" style="220"/>
    <col min="511" max="511" width="44.453125" style="220" customWidth="1"/>
    <col min="512" max="512" width="52.81640625" style="220" customWidth="1"/>
    <col min="513" max="513" width="11" style="220" customWidth="1"/>
    <col min="514" max="514" width="20.26953125" style="220" customWidth="1"/>
    <col min="515" max="515" width="10.453125" style="220" customWidth="1"/>
    <col min="516" max="517" width="13.7265625" style="220" customWidth="1"/>
    <col min="518" max="519" width="15" style="220" customWidth="1"/>
    <col min="520" max="520" width="16.7265625" style="220" customWidth="1"/>
    <col min="521" max="521" width="9.1796875" style="220"/>
    <col min="522" max="522" width="14.1796875" style="220" customWidth="1"/>
    <col min="523" max="525" width="0" style="220" hidden="1" customWidth="1"/>
    <col min="526" max="526" width="9.1796875" style="220"/>
    <col min="527" max="527" width="21.81640625" style="220" customWidth="1"/>
    <col min="528" max="528" width="19.26953125" style="220" customWidth="1"/>
    <col min="529" max="766" width="9.1796875" style="220"/>
    <col min="767" max="767" width="44.453125" style="220" customWidth="1"/>
    <col min="768" max="768" width="52.81640625" style="220" customWidth="1"/>
    <col min="769" max="769" width="11" style="220" customWidth="1"/>
    <col min="770" max="770" width="20.26953125" style="220" customWidth="1"/>
    <col min="771" max="771" width="10.453125" style="220" customWidth="1"/>
    <col min="772" max="773" width="13.7265625" style="220" customWidth="1"/>
    <col min="774" max="775" width="15" style="220" customWidth="1"/>
    <col min="776" max="776" width="16.7265625" style="220" customWidth="1"/>
    <col min="777" max="777" width="9.1796875" style="220"/>
    <col min="778" max="778" width="14.1796875" style="220" customWidth="1"/>
    <col min="779" max="781" width="0" style="220" hidden="1" customWidth="1"/>
    <col min="782" max="782" width="9.1796875" style="220"/>
    <col min="783" max="783" width="21.81640625" style="220" customWidth="1"/>
    <col min="784" max="784" width="19.26953125" style="220" customWidth="1"/>
    <col min="785" max="1022" width="9.1796875" style="220"/>
    <col min="1023" max="1023" width="44.453125" style="220" customWidth="1"/>
    <col min="1024" max="1024" width="52.81640625" style="220" customWidth="1"/>
    <col min="1025" max="1025" width="11" style="220" customWidth="1"/>
    <col min="1026" max="1026" width="20.26953125" style="220" customWidth="1"/>
    <col min="1027" max="1027" width="10.453125" style="220" customWidth="1"/>
    <col min="1028" max="1029" width="13.7265625" style="220" customWidth="1"/>
    <col min="1030" max="1031" width="15" style="220" customWidth="1"/>
    <col min="1032" max="1032" width="16.7265625" style="220" customWidth="1"/>
    <col min="1033" max="1033" width="9.1796875" style="220"/>
    <col min="1034" max="1034" width="14.1796875" style="220" customWidth="1"/>
    <col min="1035" max="1037" width="0" style="220" hidden="1" customWidth="1"/>
    <col min="1038" max="1038" width="9.1796875" style="220"/>
    <col min="1039" max="1039" width="21.81640625" style="220" customWidth="1"/>
    <col min="1040" max="1040" width="19.26953125" style="220" customWidth="1"/>
    <col min="1041" max="1278" width="9.1796875" style="220"/>
    <col min="1279" max="1279" width="44.453125" style="220" customWidth="1"/>
    <col min="1280" max="1280" width="52.81640625" style="220" customWidth="1"/>
    <col min="1281" max="1281" width="11" style="220" customWidth="1"/>
    <col min="1282" max="1282" width="20.26953125" style="220" customWidth="1"/>
    <col min="1283" max="1283" width="10.453125" style="220" customWidth="1"/>
    <col min="1284" max="1285" width="13.7265625" style="220" customWidth="1"/>
    <col min="1286" max="1287" width="15" style="220" customWidth="1"/>
    <col min="1288" max="1288" width="16.7265625" style="220" customWidth="1"/>
    <col min="1289" max="1289" width="9.1796875" style="220"/>
    <col min="1290" max="1290" width="14.1796875" style="220" customWidth="1"/>
    <col min="1291" max="1293" width="0" style="220" hidden="1" customWidth="1"/>
    <col min="1294" max="1294" width="9.1796875" style="220"/>
    <col min="1295" max="1295" width="21.81640625" style="220" customWidth="1"/>
    <col min="1296" max="1296" width="19.26953125" style="220" customWidth="1"/>
    <col min="1297" max="1534" width="9.1796875" style="220"/>
    <col min="1535" max="1535" width="44.453125" style="220" customWidth="1"/>
    <col min="1536" max="1536" width="52.81640625" style="220" customWidth="1"/>
    <col min="1537" max="1537" width="11" style="220" customWidth="1"/>
    <col min="1538" max="1538" width="20.26953125" style="220" customWidth="1"/>
    <col min="1539" max="1539" width="10.453125" style="220" customWidth="1"/>
    <col min="1540" max="1541" width="13.7265625" style="220" customWidth="1"/>
    <col min="1542" max="1543" width="15" style="220" customWidth="1"/>
    <col min="1544" max="1544" width="16.7265625" style="220" customWidth="1"/>
    <col min="1545" max="1545" width="9.1796875" style="220"/>
    <col min="1546" max="1546" width="14.1796875" style="220" customWidth="1"/>
    <col min="1547" max="1549" width="0" style="220" hidden="1" customWidth="1"/>
    <col min="1550" max="1550" width="9.1796875" style="220"/>
    <col min="1551" max="1551" width="21.81640625" style="220" customWidth="1"/>
    <col min="1552" max="1552" width="19.26953125" style="220" customWidth="1"/>
    <col min="1553" max="1790" width="9.1796875" style="220"/>
    <col min="1791" max="1791" width="44.453125" style="220" customWidth="1"/>
    <col min="1792" max="1792" width="52.81640625" style="220" customWidth="1"/>
    <col min="1793" max="1793" width="11" style="220" customWidth="1"/>
    <col min="1794" max="1794" width="20.26953125" style="220" customWidth="1"/>
    <col min="1795" max="1795" width="10.453125" style="220" customWidth="1"/>
    <col min="1796" max="1797" width="13.7265625" style="220" customWidth="1"/>
    <col min="1798" max="1799" width="15" style="220" customWidth="1"/>
    <col min="1800" max="1800" width="16.7265625" style="220" customWidth="1"/>
    <col min="1801" max="1801" width="9.1796875" style="220"/>
    <col min="1802" max="1802" width="14.1796875" style="220" customWidth="1"/>
    <col min="1803" max="1805" width="0" style="220" hidden="1" customWidth="1"/>
    <col min="1806" max="1806" width="9.1796875" style="220"/>
    <col min="1807" max="1807" width="21.81640625" style="220" customWidth="1"/>
    <col min="1808" max="1808" width="19.26953125" style="220" customWidth="1"/>
    <col min="1809" max="2046" width="9.1796875" style="220"/>
    <col min="2047" max="2047" width="44.453125" style="220" customWidth="1"/>
    <col min="2048" max="2048" width="52.81640625" style="220" customWidth="1"/>
    <col min="2049" max="2049" width="11" style="220" customWidth="1"/>
    <col min="2050" max="2050" width="20.26953125" style="220" customWidth="1"/>
    <col min="2051" max="2051" width="10.453125" style="220" customWidth="1"/>
    <col min="2052" max="2053" width="13.7265625" style="220" customWidth="1"/>
    <col min="2054" max="2055" width="15" style="220" customWidth="1"/>
    <col min="2056" max="2056" width="16.7265625" style="220" customWidth="1"/>
    <col min="2057" max="2057" width="9.1796875" style="220"/>
    <col min="2058" max="2058" width="14.1796875" style="220" customWidth="1"/>
    <col min="2059" max="2061" width="0" style="220" hidden="1" customWidth="1"/>
    <col min="2062" max="2062" width="9.1796875" style="220"/>
    <col min="2063" max="2063" width="21.81640625" style="220" customWidth="1"/>
    <col min="2064" max="2064" width="19.26953125" style="220" customWidth="1"/>
    <col min="2065" max="2302" width="9.1796875" style="220"/>
    <col min="2303" max="2303" width="44.453125" style="220" customWidth="1"/>
    <col min="2304" max="2304" width="52.81640625" style="220" customWidth="1"/>
    <col min="2305" max="2305" width="11" style="220" customWidth="1"/>
    <col min="2306" max="2306" width="20.26953125" style="220" customWidth="1"/>
    <col min="2307" max="2307" width="10.453125" style="220" customWidth="1"/>
    <col min="2308" max="2309" width="13.7265625" style="220" customWidth="1"/>
    <col min="2310" max="2311" width="15" style="220" customWidth="1"/>
    <col min="2312" max="2312" width="16.7265625" style="220" customWidth="1"/>
    <col min="2313" max="2313" width="9.1796875" style="220"/>
    <col min="2314" max="2314" width="14.1796875" style="220" customWidth="1"/>
    <col min="2315" max="2317" width="0" style="220" hidden="1" customWidth="1"/>
    <col min="2318" max="2318" width="9.1796875" style="220"/>
    <col min="2319" max="2319" width="21.81640625" style="220" customWidth="1"/>
    <col min="2320" max="2320" width="19.26953125" style="220" customWidth="1"/>
    <col min="2321" max="2558" width="9.1796875" style="220"/>
    <col min="2559" max="2559" width="44.453125" style="220" customWidth="1"/>
    <col min="2560" max="2560" width="52.81640625" style="220" customWidth="1"/>
    <col min="2561" max="2561" width="11" style="220" customWidth="1"/>
    <col min="2562" max="2562" width="20.26953125" style="220" customWidth="1"/>
    <col min="2563" max="2563" width="10.453125" style="220" customWidth="1"/>
    <col min="2564" max="2565" width="13.7265625" style="220" customWidth="1"/>
    <col min="2566" max="2567" width="15" style="220" customWidth="1"/>
    <col min="2568" max="2568" width="16.7265625" style="220" customWidth="1"/>
    <col min="2569" max="2569" width="9.1796875" style="220"/>
    <col min="2570" max="2570" width="14.1796875" style="220" customWidth="1"/>
    <col min="2571" max="2573" width="0" style="220" hidden="1" customWidth="1"/>
    <col min="2574" max="2574" width="9.1796875" style="220"/>
    <col min="2575" max="2575" width="21.81640625" style="220" customWidth="1"/>
    <col min="2576" max="2576" width="19.26953125" style="220" customWidth="1"/>
    <col min="2577" max="2814" width="9.1796875" style="220"/>
    <col min="2815" max="2815" width="44.453125" style="220" customWidth="1"/>
    <col min="2816" max="2816" width="52.81640625" style="220" customWidth="1"/>
    <col min="2817" max="2817" width="11" style="220" customWidth="1"/>
    <col min="2818" max="2818" width="20.26953125" style="220" customWidth="1"/>
    <col min="2819" max="2819" width="10.453125" style="220" customWidth="1"/>
    <col min="2820" max="2821" width="13.7265625" style="220" customWidth="1"/>
    <col min="2822" max="2823" width="15" style="220" customWidth="1"/>
    <col min="2824" max="2824" width="16.7265625" style="220" customWidth="1"/>
    <col min="2825" max="2825" width="9.1796875" style="220"/>
    <col min="2826" max="2826" width="14.1796875" style="220" customWidth="1"/>
    <col min="2827" max="2829" width="0" style="220" hidden="1" customWidth="1"/>
    <col min="2830" max="2830" width="9.1796875" style="220"/>
    <col min="2831" max="2831" width="21.81640625" style="220" customWidth="1"/>
    <col min="2832" max="2832" width="19.26953125" style="220" customWidth="1"/>
    <col min="2833" max="3070" width="9.1796875" style="220"/>
    <col min="3071" max="3071" width="44.453125" style="220" customWidth="1"/>
    <col min="3072" max="3072" width="52.81640625" style="220" customWidth="1"/>
    <col min="3073" max="3073" width="11" style="220" customWidth="1"/>
    <col min="3074" max="3074" width="20.26953125" style="220" customWidth="1"/>
    <col min="3075" max="3075" width="10.453125" style="220" customWidth="1"/>
    <col min="3076" max="3077" width="13.7265625" style="220" customWidth="1"/>
    <col min="3078" max="3079" width="15" style="220" customWidth="1"/>
    <col min="3080" max="3080" width="16.7265625" style="220" customWidth="1"/>
    <col min="3081" max="3081" width="9.1796875" style="220"/>
    <col min="3082" max="3082" width="14.1796875" style="220" customWidth="1"/>
    <col min="3083" max="3085" width="0" style="220" hidden="1" customWidth="1"/>
    <col min="3086" max="3086" width="9.1796875" style="220"/>
    <col min="3087" max="3087" width="21.81640625" style="220" customWidth="1"/>
    <col min="3088" max="3088" width="19.26953125" style="220" customWidth="1"/>
    <col min="3089" max="3326" width="9.1796875" style="220"/>
    <col min="3327" max="3327" width="44.453125" style="220" customWidth="1"/>
    <col min="3328" max="3328" width="52.81640625" style="220" customWidth="1"/>
    <col min="3329" max="3329" width="11" style="220" customWidth="1"/>
    <col min="3330" max="3330" width="20.26953125" style="220" customWidth="1"/>
    <col min="3331" max="3331" width="10.453125" style="220" customWidth="1"/>
    <col min="3332" max="3333" width="13.7265625" style="220" customWidth="1"/>
    <col min="3334" max="3335" width="15" style="220" customWidth="1"/>
    <col min="3336" max="3336" width="16.7265625" style="220" customWidth="1"/>
    <col min="3337" max="3337" width="9.1796875" style="220"/>
    <col min="3338" max="3338" width="14.1796875" style="220" customWidth="1"/>
    <col min="3339" max="3341" width="0" style="220" hidden="1" customWidth="1"/>
    <col min="3342" max="3342" width="9.1796875" style="220"/>
    <col min="3343" max="3343" width="21.81640625" style="220" customWidth="1"/>
    <col min="3344" max="3344" width="19.26953125" style="220" customWidth="1"/>
    <col min="3345" max="3582" width="9.1796875" style="220"/>
    <col min="3583" max="3583" width="44.453125" style="220" customWidth="1"/>
    <col min="3584" max="3584" width="52.81640625" style="220" customWidth="1"/>
    <col min="3585" max="3585" width="11" style="220" customWidth="1"/>
    <col min="3586" max="3586" width="20.26953125" style="220" customWidth="1"/>
    <col min="3587" max="3587" width="10.453125" style="220" customWidth="1"/>
    <col min="3588" max="3589" width="13.7265625" style="220" customWidth="1"/>
    <col min="3590" max="3591" width="15" style="220" customWidth="1"/>
    <col min="3592" max="3592" width="16.7265625" style="220" customWidth="1"/>
    <col min="3593" max="3593" width="9.1796875" style="220"/>
    <col min="3594" max="3594" width="14.1796875" style="220" customWidth="1"/>
    <col min="3595" max="3597" width="0" style="220" hidden="1" customWidth="1"/>
    <col min="3598" max="3598" width="9.1796875" style="220"/>
    <col min="3599" max="3599" width="21.81640625" style="220" customWidth="1"/>
    <col min="3600" max="3600" width="19.26953125" style="220" customWidth="1"/>
    <col min="3601" max="3838" width="9.1796875" style="220"/>
    <col min="3839" max="3839" width="44.453125" style="220" customWidth="1"/>
    <col min="3840" max="3840" width="52.81640625" style="220" customWidth="1"/>
    <col min="3841" max="3841" width="11" style="220" customWidth="1"/>
    <col min="3842" max="3842" width="20.26953125" style="220" customWidth="1"/>
    <col min="3843" max="3843" width="10.453125" style="220" customWidth="1"/>
    <col min="3844" max="3845" width="13.7265625" style="220" customWidth="1"/>
    <col min="3846" max="3847" width="15" style="220" customWidth="1"/>
    <col min="3848" max="3848" width="16.7265625" style="220" customWidth="1"/>
    <col min="3849" max="3849" width="9.1796875" style="220"/>
    <col min="3850" max="3850" width="14.1796875" style="220" customWidth="1"/>
    <col min="3851" max="3853" width="0" style="220" hidden="1" customWidth="1"/>
    <col min="3854" max="3854" width="9.1796875" style="220"/>
    <col min="3855" max="3855" width="21.81640625" style="220" customWidth="1"/>
    <col min="3856" max="3856" width="19.26953125" style="220" customWidth="1"/>
    <col min="3857" max="4094" width="9.1796875" style="220"/>
    <col min="4095" max="4095" width="44.453125" style="220" customWidth="1"/>
    <col min="4096" max="4096" width="52.81640625" style="220" customWidth="1"/>
    <col min="4097" max="4097" width="11" style="220" customWidth="1"/>
    <col min="4098" max="4098" width="20.26953125" style="220" customWidth="1"/>
    <col min="4099" max="4099" width="10.453125" style="220" customWidth="1"/>
    <col min="4100" max="4101" width="13.7265625" style="220" customWidth="1"/>
    <col min="4102" max="4103" width="15" style="220" customWidth="1"/>
    <col min="4104" max="4104" width="16.7265625" style="220" customWidth="1"/>
    <col min="4105" max="4105" width="9.1796875" style="220"/>
    <col min="4106" max="4106" width="14.1796875" style="220" customWidth="1"/>
    <col min="4107" max="4109" width="0" style="220" hidden="1" customWidth="1"/>
    <col min="4110" max="4110" width="9.1796875" style="220"/>
    <col min="4111" max="4111" width="21.81640625" style="220" customWidth="1"/>
    <col min="4112" max="4112" width="19.26953125" style="220" customWidth="1"/>
    <col min="4113" max="4350" width="9.1796875" style="220"/>
    <col min="4351" max="4351" width="44.453125" style="220" customWidth="1"/>
    <col min="4352" max="4352" width="52.81640625" style="220" customWidth="1"/>
    <col min="4353" max="4353" width="11" style="220" customWidth="1"/>
    <col min="4354" max="4354" width="20.26953125" style="220" customWidth="1"/>
    <col min="4355" max="4355" width="10.453125" style="220" customWidth="1"/>
    <col min="4356" max="4357" width="13.7265625" style="220" customWidth="1"/>
    <col min="4358" max="4359" width="15" style="220" customWidth="1"/>
    <col min="4360" max="4360" width="16.7265625" style="220" customWidth="1"/>
    <col min="4361" max="4361" width="9.1796875" style="220"/>
    <col min="4362" max="4362" width="14.1796875" style="220" customWidth="1"/>
    <col min="4363" max="4365" width="0" style="220" hidden="1" customWidth="1"/>
    <col min="4366" max="4366" width="9.1796875" style="220"/>
    <col min="4367" max="4367" width="21.81640625" style="220" customWidth="1"/>
    <col min="4368" max="4368" width="19.26953125" style="220" customWidth="1"/>
    <col min="4369" max="4606" width="9.1796875" style="220"/>
    <col min="4607" max="4607" width="44.453125" style="220" customWidth="1"/>
    <col min="4608" max="4608" width="52.81640625" style="220" customWidth="1"/>
    <col min="4609" max="4609" width="11" style="220" customWidth="1"/>
    <col min="4610" max="4610" width="20.26953125" style="220" customWidth="1"/>
    <col min="4611" max="4611" width="10.453125" style="220" customWidth="1"/>
    <col min="4612" max="4613" width="13.7265625" style="220" customWidth="1"/>
    <col min="4614" max="4615" width="15" style="220" customWidth="1"/>
    <col min="4616" max="4616" width="16.7265625" style="220" customWidth="1"/>
    <col min="4617" max="4617" width="9.1796875" style="220"/>
    <col min="4618" max="4618" width="14.1796875" style="220" customWidth="1"/>
    <col min="4619" max="4621" width="0" style="220" hidden="1" customWidth="1"/>
    <col min="4622" max="4622" width="9.1796875" style="220"/>
    <col min="4623" max="4623" width="21.81640625" style="220" customWidth="1"/>
    <col min="4624" max="4624" width="19.26953125" style="220" customWidth="1"/>
    <col min="4625" max="4862" width="9.1796875" style="220"/>
    <col min="4863" max="4863" width="44.453125" style="220" customWidth="1"/>
    <col min="4864" max="4864" width="52.81640625" style="220" customWidth="1"/>
    <col min="4865" max="4865" width="11" style="220" customWidth="1"/>
    <col min="4866" max="4866" width="20.26953125" style="220" customWidth="1"/>
    <col min="4867" max="4867" width="10.453125" style="220" customWidth="1"/>
    <col min="4868" max="4869" width="13.7265625" style="220" customWidth="1"/>
    <col min="4870" max="4871" width="15" style="220" customWidth="1"/>
    <col min="4872" max="4872" width="16.7265625" style="220" customWidth="1"/>
    <col min="4873" max="4873" width="9.1796875" style="220"/>
    <col min="4874" max="4874" width="14.1796875" style="220" customWidth="1"/>
    <col min="4875" max="4877" width="0" style="220" hidden="1" customWidth="1"/>
    <col min="4878" max="4878" width="9.1796875" style="220"/>
    <col min="4879" max="4879" width="21.81640625" style="220" customWidth="1"/>
    <col min="4880" max="4880" width="19.26953125" style="220" customWidth="1"/>
    <col min="4881" max="5118" width="9.1796875" style="220"/>
    <col min="5119" max="5119" width="44.453125" style="220" customWidth="1"/>
    <col min="5120" max="5120" width="52.81640625" style="220" customWidth="1"/>
    <col min="5121" max="5121" width="11" style="220" customWidth="1"/>
    <col min="5122" max="5122" width="20.26953125" style="220" customWidth="1"/>
    <col min="5123" max="5123" width="10.453125" style="220" customWidth="1"/>
    <col min="5124" max="5125" width="13.7265625" style="220" customWidth="1"/>
    <col min="5126" max="5127" width="15" style="220" customWidth="1"/>
    <col min="5128" max="5128" width="16.7265625" style="220" customWidth="1"/>
    <col min="5129" max="5129" width="9.1796875" style="220"/>
    <col min="5130" max="5130" width="14.1796875" style="220" customWidth="1"/>
    <col min="5131" max="5133" width="0" style="220" hidden="1" customWidth="1"/>
    <col min="5134" max="5134" width="9.1796875" style="220"/>
    <col min="5135" max="5135" width="21.81640625" style="220" customWidth="1"/>
    <col min="5136" max="5136" width="19.26953125" style="220" customWidth="1"/>
    <col min="5137" max="5374" width="9.1796875" style="220"/>
    <col min="5375" max="5375" width="44.453125" style="220" customWidth="1"/>
    <col min="5376" max="5376" width="52.81640625" style="220" customWidth="1"/>
    <col min="5377" max="5377" width="11" style="220" customWidth="1"/>
    <col min="5378" max="5378" width="20.26953125" style="220" customWidth="1"/>
    <col min="5379" max="5379" width="10.453125" style="220" customWidth="1"/>
    <col min="5380" max="5381" width="13.7265625" style="220" customWidth="1"/>
    <col min="5382" max="5383" width="15" style="220" customWidth="1"/>
    <col min="5384" max="5384" width="16.7265625" style="220" customWidth="1"/>
    <col min="5385" max="5385" width="9.1796875" style="220"/>
    <col min="5386" max="5386" width="14.1796875" style="220" customWidth="1"/>
    <col min="5387" max="5389" width="0" style="220" hidden="1" customWidth="1"/>
    <col min="5390" max="5390" width="9.1796875" style="220"/>
    <col min="5391" max="5391" width="21.81640625" style="220" customWidth="1"/>
    <col min="5392" max="5392" width="19.26953125" style="220" customWidth="1"/>
    <col min="5393" max="5630" width="9.1796875" style="220"/>
    <col min="5631" max="5631" width="44.453125" style="220" customWidth="1"/>
    <col min="5632" max="5632" width="52.81640625" style="220" customWidth="1"/>
    <col min="5633" max="5633" width="11" style="220" customWidth="1"/>
    <col min="5634" max="5634" width="20.26953125" style="220" customWidth="1"/>
    <col min="5635" max="5635" width="10.453125" style="220" customWidth="1"/>
    <col min="5636" max="5637" width="13.7265625" style="220" customWidth="1"/>
    <col min="5638" max="5639" width="15" style="220" customWidth="1"/>
    <col min="5640" max="5640" width="16.7265625" style="220" customWidth="1"/>
    <col min="5641" max="5641" width="9.1796875" style="220"/>
    <col min="5642" max="5642" width="14.1796875" style="220" customWidth="1"/>
    <col min="5643" max="5645" width="0" style="220" hidden="1" customWidth="1"/>
    <col min="5646" max="5646" width="9.1796875" style="220"/>
    <col min="5647" max="5647" width="21.81640625" style="220" customWidth="1"/>
    <col min="5648" max="5648" width="19.26953125" style="220" customWidth="1"/>
    <col min="5649" max="5886" width="9.1796875" style="220"/>
    <col min="5887" max="5887" width="44.453125" style="220" customWidth="1"/>
    <col min="5888" max="5888" width="52.81640625" style="220" customWidth="1"/>
    <col min="5889" max="5889" width="11" style="220" customWidth="1"/>
    <col min="5890" max="5890" width="20.26953125" style="220" customWidth="1"/>
    <col min="5891" max="5891" width="10.453125" style="220" customWidth="1"/>
    <col min="5892" max="5893" width="13.7265625" style="220" customWidth="1"/>
    <col min="5894" max="5895" width="15" style="220" customWidth="1"/>
    <col min="5896" max="5896" width="16.7265625" style="220" customWidth="1"/>
    <col min="5897" max="5897" width="9.1796875" style="220"/>
    <col min="5898" max="5898" width="14.1796875" style="220" customWidth="1"/>
    <col min="5899" max="5901" width="0" style="220" hidden="1" customWidth="1"/>
    <col min="5902" max="5902" width="9.1796875" style="220"/>
    <col min="5903" max="5903" width="21.81640625" style="220" customWidth="1"/>
    <col min="5904" max="5904" width="19.26953125" style="220" customWidth="1"/>
    <col min="5905" max="6142" width="9.1796875" style="220"/>
    <col min="6143" max="6143" width="44.453125" style="220" customWidth="1"/>
    <col min="6144" max="6144" width="52.81640625" style="220" customWidth="1"/>
    <col min="6145" max="6145" width="11" style="220" customWidth="1"/>
    <col min="6146" max="6146" width="20.26953125" style="220" customWidth="1"/>
    <col min="6147" max="6147" width="10.453125" style="220" customWidth="1"/>
    <col min="6148" max="6149" width="13.7265625" style="220" customWidth="1"/>
    <col min="6150" max="6151" width="15" style="220" customWidth="1"/>
    <col min="6152" max="6152" width="16.7265625" style="220" customWidth="1"/>
    <col min="6153" max="6153" width="9.1796875" style="220"/>
    <col min="6154" max="6154" width="14.1796875" style="220" customWidth="1"/>
    <col min="6155" max="6157" width="0" style="220" hidden="1" customWidth="1"/>
    <col min="6158" max="6158" width="9.1796875" style="220"/>
    <col min="6159" max="6159" width="21.81640625" style="220" customWidth="1"/>
    <col min="6160" max="6160" width="19.26953125" style="220" customWidth="1"/>
    <col min="6161" max="6398" width="9.1796875" style="220"/>
    <col min="6399" max="6399" width="44.453125" style="220" customWidth="1"/>
    <col min="6400" max="6400" width="52.81640625" style="220" customWidth="1"/>
    <col min="6401" max="6401" width="11" style="220" customWidth="1"/>
    <col min="6402" max="6402" width="20.26953125" style="220" customWidth="1"/>
    <col min="6403" max="6403" width="10.453125" style="220" customWidth="1"/>
    <col min="6404" max="6405" width="13.7265625" style="220" customWidth="1"/>
    <col min="6406" max="6407" width="15" style="220" customWidth="1"/>
    <col min="6408" max="6408" width="16.7265625" style="220" customWidth="1"/>
    <col min="6409" max="6409" width="9.1796875" style="220"/>
    <col min="6410" max="6410" width="14.1796875" style="220" customWidth="1"/>
    <col min="6411" max="6413" width="0" style="220" hidden="1" customWidth="1"/>
    <col min="6414" max="6414" width="9.1796875" style="220"/>
    <col min="6415" max="6415" width="21.81640625" style="220" customWidth="1"/>
    <col min="6416" max="6416" width="19.26953125" style="220" customWidth="1"/>
    <col min="6417" max="6654" width="9.1796875" style="220"/>
    <col min="6655" max="6655" width="44.453125" style="220" customWidth="1"/>
    <col min="6656" max="6656" width="52.81640625" style="220" customWidth="1"/>
    <col min="6657" max="6657" width="11" style="220" customWidth="1"/>
    <col min="6658" max="6658" width="20.26953125" style="220" customWidth="1"/>
    <col min="6659" max="6659" width="10.453125" style="220" customWidth="1"/>
    <col min="6660" max="6661" width="13.7265625" style="220" customWidth="1"/>
    <col min="6662" max="6663" width="15" style="220" customWidth="1"/>
    <col min="6664" max="6664" width="16.7265625" style="220" customWidth="1"/>
    <col min="6665" max="6665" width="9.1796875" style="220"/>
    <col min="6666" max="6666" width="14.1796875" style="220" customWidth="1"/>
    <col min="6667" max="6669" width="0" style="220" hidden="1" customWidth="1"/>
    <col min="6670" max="6670" width="9.1796875" style="220"/>
    <col min="6671" max="6671" width="21.81640625" style="220" customWidth="1"/>
    <col min="6672" max="6672" width="19.26953125" style="220" customWidth="1"/>
    <col min="6673" max="6910" width="9.1796875" style="220"/>
    <col min="6911" max="6911" width="44.453125" style="220" customWidth="1"/>
    <col min="6912" max="6912" width="52.81640625" style="220" customWidth="1"/>
    <col min="6913" max="6913" width="11" style="220" customWidth="1"/>
    <col min="6914" max="6914" width="20.26953125" style="220" customWidth="1"/>
    <col min="6915" max="6915" width="10.453125" style="220" customWidth="1"/>
    <col min="6916" max="6917" width="13.7265625" style="220" customWidth="1"/>
    <col min="6918" max="6919" width="15" style="220" customWidth="1"/>
    <col min="6920" max="6920" width="16.7265625" style="220" customWidth="1"/>
    <col min="6921" max="6921" width="9.1796875" style="220"/>
    <col min="6922" max="6922" width="14.1796875" style="220" customWidth="1"/>
    <col min="6923" max="6925" width="0" style="220" hidden="1" customWidth="1"/>
    <col min="6926" max="6926" width="9.1796875" style="220"/>
    <col min="6927" max="6927" width="21.81640625" style="220" customWidth="1"/>
    <col min="6928" max="6928" width="19.26953125" style="220" customWidth="1"/>
    <col min="6929" max="7166" width="9.1796875" style="220"/>
    <col min="7167" max="7167" width="44.453125" style="220" customWidth="1"/>
    <col min="7168" max="7168" width="52.81640625" style="220" customWidth="1"/>
    <col min="7169" max="7169" width="11" style="220" customWidth="1"/>
    <col min="7170" max="7170" width="20.26953125" style="220" customWidth="1"/>
    <col min="7171" max="7171" width="10.453125" style="220" customWidth="1"/>
    <col min="7172" max="7173" width="13.7265625" style="220" customWidth="1"/>
    <col min="7174" max="7175" width="15" style="220" customWidth="1"/>
    <col min="7176" max="7176" width="16.7265625" style="220" customWidth="1"/>
    <col min="7177" max="7177" width="9.1796875" style="220"/>
    <col min="7178" max="7178" width="14.1796875" style="220" customWidth="1"/>
    <col min="7179" max="7181" width="0" style="220" hidden="1" customWidth="1"/>
    <col min="7182" max="7182" width="9.1796875" style="220"/>
    <col min="7183" max="7183" width="21.81640625" style="220" customWidth="1"/>
    <col min="7184" max="7184" width="19.26953125" style="220" customWidth="1"/>
    <col min="7185" max="7422" width="9.1796875" style="220"/>
    <col min="7423" max="7423" width="44.453125" style="220" customWidth="1"/>
    <col min="7424" max="7424" width="52.81640625" style="220" customWidth="1"/>
    <col min="7425" max="7425" width="11" style="220" customWidth="1"/>
    <col min="7426" max="7426" width="20.26953125" style="220" customWidth="1"/>
    <col min="7427" max="7427" width="10.453125" style="220" customWidth="1"/>
    <col min="7428" max="7429" width="13.7265625" style="220" customWidth="1"/>
    <col min="7430" max="7431" width="15" style="220" customWidth="1"/>
    <col min="7432" max="7432" width="16.7265625" style="220" customWidth="1"/>
    <col min="7433" max="7433" width="9.1796875" style="220"/>
    <col min="7434" max="7434" width="14.1796875" style="220" customWidth="1"/>
    <col min="7435" max="7437" width="0" style="220" hidden="1" customWidth="1"/>
    <col min="7438" max="7438" width="9.1796875" style="220"/>
    <col min="7439" max="7439" width="21.81640625" style="220" customWidth="1"/>
    <col min="7440" max="7440" width="19.26953125" style="220" customWidth="1"/>
    <col min="7441" max="7678" width="9.1796875" style="220"/>
    <col min="7679" max="7679" width="44.453125" style="220" customWidth="1"/>
    <col min="7680" max="7680" width="52.81640625" style="220" customWidth="1"/>
    <col min="7681" max="7681" width="11" style="220" customWidth="1"/>
    <col min="7682" max="7682" width="20.26953125" style="220" customWidth="1"/>
    <col min="7683" max="7683" width="10.453125" style="220" customWidth="1"/>
    <col min="7684" max="7685" width="13.7265625" style="220" customWidth="1"/>
    <col min="7686" max="7687" width="15" style="220" customWidth="1"/>
    <col min="7688" max="7688" width="16.7265625" style="220" customWidth="1"/>
    <col min="7689" max="7689" width="9.1796875" style="220"/>
    <col min="7690" max="7690" width="14.1796875" style="220" customWidth="1"/>
    <col min="7691" max="7693" width="0" style="220" hidden="1" customWidth="1"/>
    <col min="7694" max="7694" width="9.1796875" style="220"/>
    <col min="7695" max="7695" width="21.81640625" style="220" customWidth="1"/>
    <col min="7696" max="7696" width="19.26953125" style="220" customWidth="1"/>
    <col min="7697" max="7934" width="9.1796875" style="220"/>
    <col min="7935" max="7935" width="44.453125" style="220" customWidth="1"/>
    <col min="7936" max="7936" width="52.81640625" style="220" customWidth="1"/>
    <col min="7937" max="7937" width="11" style="220" customWidth="1"/>
    <col min="7938" max="7938" width="20.26953125" style="220" customWidth="1"/>
    <col min="7939" max="7939" width="10.453125" style="220" customWidth="1"/>
    <col min="7940" max="7941" width="13.7265625" style="220" customWidth="1"/>
    <col min="7942" max="7943" width="15" style="220" customWidth="1"/>
    <col min="7944" max="7944" width="16.7265625" style="220" customWidth="1"/>
    <col min="7945" max="7945" width="9.1796875" style="220"/>
    <col min="7946" max="7946" width="14.1796875" style="220" customWidth="1"/>
    <col min="7947" max="7949" width="0" style="220" hidden="1" customWidth="1"/>
    <col min="7950" max="7950" width="9.1796875" style="220"/>
    <col min="7951" max="7951" width="21.81640625" style="220" customWidth="1"/>
    <col min="7952" max="7952" width="19.26953125" style="220" customWidth="1"/>
    <col min="7953" max="8190" width="9.1796875" style="220"/>
    <col min="8191" max="8191" width="44.453125" style="220" customWidth="1"/>
    <col min="8192" max="8192" width="52.81640625" style="220" customWidth="1"/>
    <col min="8193" max="8193" width="11" style="220" customWidth="1"/>
    <col min="8194" max="8194" width="20.26953125" style="220" customWidth="1"/>
    <col min="8195" max="8195" width="10.453125" style="220" customWidth="1"/>
    <col min="8196" max="8197" width="13.7265625" style="220" customWidth="1"/>
    <col min="8198" max="8199" width="15" style="220" customWidth="1"/>
    <col min="8200" max="8200" width="16.7265625" style="220" customWidth="1"/>
    <col min="8201" max="8201" width="9.1796875" style="220"/>
    <col min="8202" max="8202" width="14.1796875" style="220" customWidth="1"/>
    <col min="8203" max="8205" width="0" style="220" hidden="1" customWidth="1"/>
    <col min="8206" max="8206" width="9.1796875" style="220"/>
    <col min="8207" max="8207" width="21.81640625" style="220" customWidth="1"/>
    <col min="8208" max="8208" width="19.26953125" style="220" customWidth="1"/>
    <col min="8209" max="8446" width="9.1796875" style="220"/>
    <col min="8447" max="8447" width="44.453125" style="220" customWidth="1"/>
    <col min="8448" max="8448" width="52.81640625" style="220" customWidth="1"/>
    <col min="8449" max="8449" width="11" style="220" customWidth="1"/>
    <col min="8450" max="8450" width="20.26953125" style="220" customWidth="1"/>
    <col min="8451" max="8451" width="10.453125" style="220" customWidth="1"/>
    <col min="8452" max="8453" width="13.7265625" style="220" customWidth="1"/>
    <col min="8454" max="8455" width="15" style="220" customWidth="1"/>
    <col min="8456" max="8456" width="16.7265625" style="220" customWidth="1"/>
    <col min="8457" max="8457" width="9.1796875" style="220"/>
    <col min="8458" max="8458" width="14.1796875" style="220" customWidth="1"/>
    <col min="8459" max="8461" width="0" style="220" hidden="1" customWidth="1"/>
    <col min="8462" max="8462" width="9.1796875" style="220"/>
    <col min="8463" max="8463" width="21.81640625" style="220" customWidth="1"/>
    <col min="8464" max="8464" width="19.26953125" style="220" customWidth="1"/>
    <col min="8465" max="8702" width="9.1796875" style="220"/>
    <col min="8703" max="8703" width="44.453125" style="220" customWidth="1"/>
    <col min="8704" max="8704" width="52.81640625" style="220" customWidth="1"/>
    <col min="8705" max="8705" width="11" style="220" customWidth="1"/>
    <col min="8706" max="8706" width="20.26953125" style="220" customWidth="1"/>
    <col min="8707" max="8707" width="10.453125" style="220" customWidth="1"/>
    <col min="8708" max="8709" width="13.7265625" style="220" customWidth="1"/>
    <col min="8710" max="8711" width="15" style="220" customWidth="1"/>
    <col min="8712" max="8712" width="16.7265625" style="220" customWidth="1"/>
    <col min="8713" max="8713" width="9.1796875" style="220"/>
    <col min="8714" max="8714" width="14.1796875" style="220" customWidth="1"/>
    <col min="8715" max="8717" width="0" style="220" hidden="1" customWidth="1"/>
    <col min="8718" max="8718" width="9.1796875" style="220"/>
    <col min="8719" max="8719" width="21.81640625" style="220" customWidth="1"/>
    <col min="8720" max="8720" width="19.26953125" style="220" customWidth="1"/>
    <col min="8721" max="8958" width="9.1796875" style="220"/>
    <col min="8959" max="8959" width="44.453125" style="220" customWidth="1"/>
    <col min="8960" max="8960" width="52.81640625" style="220" customWidth="1"/>
    <col min="8961" max="8961" width="11" style="220" customWidth="1"/>
    <col min="8962" max="8962" width="20.26953125" style="220" customWidth="1"/>
    <col min="8963" max="8963" width="10.453125" style="220" customWidth="1"/>
    <col min="8964" max="8965" width="13.7265625" style="220" customWidth="1"/>
    <col min="8966" max="8967" width="15" style="220" customWidth="1"/>
    <col min="8968" max="8968" width="16.7265625" style="220" customWidth="1"/>
    <col min="8969" max="8969" width="9.1796875" style="220"/>
    <col min="8970" max="8970" width="14.1796875" style="220" customWidth="1"/>
    <col min="8971" max="8973" width="0" style="220" hidden="1" customWidth="1"/>
    <col min="8974" max="8974" width="9.1796875" style="220"/>
    <col min="8975" max="8975" width="21.81640625" style="220" customWidth="1"/>
    <col min="8976" max="8976" width="19.26953125" style="220" customWidth="1"/>
    <col min="8977" max="9214" width="9.1796875" style="220"/>
    <col min="9215" max="9215" width="44.453125" style="220" customWidth="1"/>
    <col min="9216" max="9216" width="52.81640625" style="220" customWidth="1"/>
    <col min="9217" max="9217" width="11" style="220" customWidth="1"/>
    <col min="9218" max="9218" width="20.26953125" style="220" customWidth="1"/>
    <col min="9219" max="9219" width="10.453125" style="220" customWidth="1"/>
    <col min="9220" max="9221" width="13.7265625" style="220" customWidth="1"/>
    <col min="9222" max="9223" width="15" style="220" customWidth="1"/>
    <col min="9224" max="9224" width="16.7265625" style="220" customWidth="1"/>
    <col min="9225" max="9225" width="9.1796875" style="220"/>
    <col min="9226" max="9226" width="14.1796875" style="220" customWidth="1"/>
    <col min="9227" max="9229" width="0" style="220" hidden="1" customWidth="1"/>
    <col min="9230" max="9230" width="9.1796875" style="220"/>
    <col min="9231" max="9231" width="21.81640625" style="220" customWidth="1"/>
    <col min="9232" max="9232" width="19.26953125" style="220" customWidth="1"/>
    <col min="9233" max="9470" width="9.1796875" style="220"/>
    <col min="9471" max="9471" width="44.453125" style="220" customWidth="1"/>
    <col min="9472" max="9472" width="52.81640625" style="220" customWidth="1"/>
    <col min="9473" max="9473" width="11" style="220" customWidth="1"/>
    <col min="9474" max="9474" width="20.26953125" style="220" customWidth="1"/>
    <col min="9475" max="9475" width="10.453125" style="220" customWidth="1"/>
    <col min="9476" max="9477" width="13.7265625" style="220" customWidth="1"/>
    <col min="9478" max="9479" width="15" style="220" customWidth="1"/>
    <col min="9480" max="9480" width="16.7265625" style="220" customWidth="1"/>
    <col min="9481" max="9481" width="9.1796875" style="220"/>
    <col min="9482" max="9482" width="14.1796875" style="220" customWidth="1"/>
    <col min="9483" max="9485" width="0" style="220" hidden="1" customWidth="1"/>
    <col min="9486" max="9486" width="9.1796875" style="220"/>
    <col min="9487" max="9487" width="21.81640625" style="220" customWidth="1"/>
    <col min="9488" max="9488" width="19.26953125" style="220" customWidth="1"/>
    <col min="9489" max="9726" width="9.1796875" style="220"/>
    <col min="9727" max="9727" width="44.453125" style="220" customWidth="1"/>
    <col min="9728" max="9728" width="52.81640625" style="220" customWidth="1"/>
    <col min="9729" max="9729" width="11" style="220" customWidth="1"/>
    <col min="9730" max="9730" width="20.26953125" style="220" customWidth="1"/>
    <col min="9731" max="9731" width="10.453125" style="220" customWidth="1"/>
    <col min="9732" max="9733" width="13.7265625" style="220" customWidth="1"/>
    <col min="9734" max="9735" width="15" style="220" customWidth="1"/>
    <col min="9736" max="9736" width="16.7265625" style="220" customWidth="1"/>
    <col min="9737" max="9737" width="9.1796875" style="220"/>
    <col min="9738" max="9738" width="14.1796875" style="220" customWidth="1"/>
    <col min="9739" max="9741" width="0" style="220" hidden="1" customWidth="1"/>
    <col min="9742" max="9742" width="9.1796875" style="220"/>
    <col min="9743" max="9743" width="21.81640625" style="220" customWidth="1"/>
    <col min="9744" max="9744" width="19.26953125" style="220" customWidth="1"/>
    <col min="9745" max="9982" width="9.1796875" style="220"/>
    <col min="9983" max="9983" width="44.453125" style="220" customWidth="1"/>
    <col min="9984" max="9984" width="52.81640625" style="220" customWidth="1"/>
    <col min="9985" max="9985" width="11" style="220" customWidth="1"/>
    <col min="9986" max="9986" width="20.26953125" style="220" customWidth="1"/>
    <col min="9987" max="9987" width="10.453125" style="220" customWidth="1"/>
    <col min="9988" max="9989" width="13.7265625" style="220" customWidth="1"/>
    <col min="9990" max="9991" width="15" style="220" customWidth="1"/>
    <col min="9992" max="9992" width="16.7265625" style="220" customWidth="1"/>
    <col min="9993" max="9993" width="9.1796875" style="220"/>
    <col min="9994" max="9994" width="14.1796875" style="220" customWidth="1"/>
    <col min="9995" max="9997" width="0" style="220" hidden="1" customWidth="1"/>
    <col min="9998" max="9998" width="9.1796875" style="220"/>
    <col min="9999" max="9999" width="21.81640625" style="220" customWidth="1"/>
    <col min="10000" max="10000" width="19.26953125" style="220" customWidth="1"/>
    <col min="10001" max="10238" width="9.1796875" style="220"/>
    <col min="10239" max="10239" width="44.453125" style="220" customWidth="1"/>
    <col min="10240" max="10240" width="52.81640625" style="220" customWidth="1"/>
    <col min="10241" max="10241" width="11" style="220" customWidth="1"/>
    <col min="10242" max="10242" width="20.26953125" style="220" customWidth="1"/>
    <col min="10243" max="10243" width="10.453125" style="220" customWidth="1"/>
    <col min="10244" max="10245" width="13.7265625" style="220" customWidth="1"/>
    <col min="10246" max="10247" width="15" style="220" customWidth="1"/>
    <col min="10248" max="10248" width="16.7265625" style="220" customWidth="1"/>
    <col min="10249" max="10249" width="9.1796875" style="220"/>
    <col min="10250" max="10250" width="14.1796875" style="220" customWidth="1"/>
    <col min="10251" max="10253" width="0" style="220" hidden="1" customWidth="1"/>
    <col min="10254" max="10254" width="9.1796875" style="220"/>
    <col min="10255" max="10255" width="21.81640625" style="220" customWidth="1"/>
    <col min="10256" max="10256" width="19.26953125" style="220" customWidth="1"/>
    <col min="10257" max="10494" width="9.1796875" style="220"/>
    <col min="10495" max="10495" width="44.453125" style="220" customWidth="1"/>
    <col min="10496" max="10496" width="52.81640625" style="220" customWidth="1"/>
    <col min="10497" max="10497" width="11" style="220" customWidth="1"/>
    <col min="10498" max="10498" width="20.26953125" style="220" customWidth="1"/>
    <col min="10499" max="10499" width="10.453125" style="220" customWidth="1"/>
    <col min="10500" max="10501" width="13.7265625" style="220" customWidth="1"/>
    <col min="10502" max="10503" width="15" style="220" customWidth="1"/>
    <col min="10504" max="10504" width="16.7265625" style="220" customWidth="1"/>
    <col min="10505" max="10505" width="9.1796875" style="220"/>
    <col min="10506" max="10506" width="14.1796875" style="220" customWidth="1"/>
    <col min="10507" max="10509" width="0" style="220" hidden="1" customWidth="1"/>
    <col min="10510" max="10510" width="9.1796875" style="220"/>
    <col min="10511" max="10511" width="21.81640625" style="220" customWidth="1"/>
    <col min="10512" max="10512" width="19.26953125" style="220" customWidth="1"/>
    <col min="10513" max="10750" width="9.1796875" style="220"/>
    <col min="10751" max="10751" width="44.453125" style="220" customWidth="1"/>
    <col min="10752" max="10752" width="52.81640625" style="220" customWidth="1"/>
    <col min="10753" max="10753" width="11" style="220" customWidth="1"/>
    <col min="10754" max="10754" width="20.26953125" style="220" customWidth="1"/>
    <col min="10755" max="10755" width="10.453125" style="220" customWidth="1"/>
    <col min="10756" max="10757" width="13.7265625" style="220" customWidth="1"/>
    <col min="10758" max="10759" width="15" style="220" customWidth="1"/>
    <col min="10760" max="10760" width="16.7265625" style="220" customWidth="1"/>
    <col min="10761" max="10761" width="9.1796875" style="220"/>
    <col min="10762" max="10762" width="14.1796875" style="220" customWidth="1"/>
    <col min="10763" max="10765" width="0" style="220" hidden="1" customWidth="1"/>
    <col min="10766" max="10766" width="9.1796875" style="220"/>
    <col min="10767" max="10767" width="21.81640625" style="220" customWidth="1"/>
    <col min="10768" max="10768" width="19.26953125" style="220" customWidth="1"/>
    <col min="10769" max="11006" width="9.1796875" style="220"/>
    <col min="11007" max="11007" width="44.453125" style="220" customWidth="1"/>
    <col min="11008" max="11008" width="52.81640625" style="220" customWidth="1"/>
    <col min="11009" max="11009" width="11" style="220" customWidth="1"/>
    <col min="11010" max="11010" width="20.26953125" style="220" customWidth="1"/>
    <col min="11011" max="11011" width="10.453125" style="220" customWidth="1"/>
    <col min="11012" max="11013" width="13.7265625" style="220" customWidth="1"/>
    <col min="11014" max="11015" width="15" style="220" customWidth="1"/>
    <col min="11016" max="11016" width="16.7265625" style="220" customWidth="1"/>
    <col min="11017" max="11017" width="9.1796875" style="220"/>
    <col min="11018" max="11018" width="14.1796875" style="220" customWidth="1"/>
    <col min="11019" max="11021" width="0" style="220" hidden="1" customWidth="1"/>
    <col min="11022" max="11022" width="9.1796875" style="220"/>
    <col min="11023" max="11023" width="21.81640625" style="220" customWidth="1"/>
    <col min="11024" max="11024" width="19.26953125" style="220" customWidth="1"/>
    <col min="11025" max="11262" width="9.1796875" style="220"/>
    <col min="11263" max="11263" width="44.453125" style="220" customWidth="1"/>
    <col min="11264" max="11264" width="52.81640625" style="220" customWidth="1"/>
    <col min="11265" max="11265" width="11" style="220" customWidth="1"/>
    <col min="11266" max="11266" width="20.26953125" style="220" customWidth="1"/>
    <col min="11267" max="11267" width="10.453125" style="220" customWidth="1"/>
    <col min="11268" max="11269" width="13.7265625" style="220" customWidth="1"/>
    <col min="11270" max="11271" width="15" style="220" customWidth="1"/>
    <col min="11272" max="11272" width="16.7265625" style="220" customWidth="1"/>
    <col min="11273" max="11273" width="9.1796875" style="220"/>
    <col min="11274" max="11274" width="14.1796875" style="220" customWidth="1"/>
    <col min="11275" max="11277" width="0" style="220" hidden="1" customWidth="1"/>
    <col min="11278" max="11278" width="9.1796875" style="220"/>
    <col min="11279" max="11279" width="21.81640625" style="220" customWidth="1"/>
    <col min="11280" max="11280" width="19.26953125" style="220" customWidth="1"/>
    <col min="11281" max="11518" width="9.1796875" style="220"/>
    <col min="11519" max="11519" width="44.453125" style="220" customWidth="1"/>
    <col min="11520" max="11520" width="52.81640625" style="220" customWidth="1"/>
    <col min="11521" max="11521" width="11" style="220" customWidth="1"/>
    <col min="11522" max="11522" width="20.26953125" style="220" customWidth="1"/>
    <col min="11523" max="11523" width="10.453125" style="220" customWidth="1"/>
    <col min="11524" max="11525" width="13.7265625" style="220" customWidth="1"/>
    <col min="11526" max="11527" width="15" style="220" customWidth="1"/>
    <col min="11528" max="11528" width="16.7265625" style="220" customWidth="1"/>
    <col min="11529" max="11529" width="9.1796875" style="220"/>
    <col min="11530" max="11530" width="14.1796875" style="220" customWidth="1"/>
    <col min="11531" max="11533" width="0" style="220" hidden="1" customWidth="1"/>
    <col min="11534" max="11534" width="9.1796875" style="220"/>
    <col min="11535" max="11535" width="21.81640625" style="220" customWidth="1"/>
    <col min="11536" max="11536" width="19.26953125" style="220" customWidth="1"/>
    <col min="11537" max="11774" width="9.1796875" style="220"/>
    <col min="11775" max="11775" width="44.453125" style="220" customWidth="1"/>
    <col min="11776" max="11776" width="52.81640625" style="220" customWidth="1"/>
    <col min="11777" max="11777" width="11" style="220" customWidth="1"/>
    <col min="11778" max="11778" width="20.26953125" style="220" customWidth="1"/>
    <col min="11779" max="11779" width="10.453125" style="220" customWidth="1"/>
    <col min="11780" max="11781" width="13.7265625" style="220" customWidth="1"/>
    <col min="11782" max="11783" width="15" style="220" customWidth="1"/>
    <col min="11784" max="11784" width="16.7265625" style="220" customWidth="1"/>
    <col min="11785" max="11785" width="9.1796875" style="220"/>
    <col min="11786" max="11786" width="14.1796875" style="220" customWidth="1"/>
    <col min="11787" max="11789" width="0" style="220" hidden="1" customWidth="1"/>
    <col min="11790" max="11790" width="9.1796875" style="220"/>
    <col min="11791" max="11791" width="21.81640625" style="220" customWidth="1"/>
    <col min="11792" max="11792" width="19.26953125" style="220" customWidth="1"/>
    <col min="11793" max="12030" width="9.1796875" style="220"/>
    <col min="12031" max="12031" width="44.453125" style="220" customWidth="1"/>
    <col min="12032" max="12032" width="52.81640625" style="220" customWidth="1"/>
    <col min="12033" max="12033" width="11" style="220" customWidth="1"/>
    <col min="12034" max="12034" width="20.26953125" style="220" customWidth="1"/>
    <col min="12035" max="12035" width="10.453125" style="220" customWidth="1"/>
    <col min="12036" max="12037" width="13.7265625" style="220" customWidth="1"/>
    <col min="12038" max="12039" width="15" style="220" customWidth="1"/>
    <col min="12040" max="12040" width="16.7265625" style="220" customWidth="1"/>
    <col min="12041" max="12041" width="9.1796875" style="220"/>
    <col min="12042" max="12042" width="14.1796875" style="220" customWidth="1"/>
    <col min="12043" max="12045" width="0" style="220" hidden="1" customWidth="1"/>
    <col min="12046" max="12046" width="9.1796875" style="220"/>
    <col min="12047" max="12047" width="21.81640625" style="220" customWidth="1"/>
    <col min="12048" max="12048" width="19.26953125" style="220" customWidth="1"/>
    <col min="12049" max="12286" width="9.1796875" style="220"/>
    <col min="12287" max="12287" width="44.453125" style="220" customWidth="1"/>
    <col min="12288" max="12288" width="52.81640625" style="220" customWidth="1"/>
    <col min="12289" max="12289" width="11" style="220" customWidth="1"/>
    <col min="12290" max="12290" width="20.26953125" style="220" customWidth="1"/>
    <col min="12291" max="12291" width="10.453125" style="220" customWidth="1"/>
    <col min="12292" max="12293" width="13.7265625" style="220" customWidth="1"/>
    <col min="12294" max="12295" width="15" style="220" customWidth="1"/>
    <col min="12296" max="12296" width="16.7265625" style="220" customWidth="1"/>
    <col min="12297" max="12297" width="9.1796875" style="220"/>
    <col min="12298" max="12298" width="14.1796875" style="220" customWidth="1"/>
    <col min="12299" max="12301" width="0" style="220" hidden="1" customWidth="1"/>
    <col min="12302" max="12302" width="9.1796875" style="220"/>
    <col min="12303" max="12303" width="21.81640625" style="220" customWidth="1"/>
    <col min="12304" max="12304" width="19.26953125" style="220" customWidth="1"/>
    <col min="12305" max="12542" width="9.1796875" style="220"/>
    <col min="12543" max="12543" width="44.453125" style="220" customWidth="1"/>
    <col min="12544" max="12544" width="52.81640625" style="220" customWidth="1"/>
    <col min="12545" max="12545" width="11" style="220" customWidth="1"/>
    <col min="12546" max="12546" width="20.26953125" style="220" customWidth="1"/>
    <col min="12547" max="12547" width="10.453125" style="220" customWidth="1"/>
    <col min="12548" max="12549" width="13.7265625" style="220" customWidth="1"/>
    <col min="12550" max="12551" width="15" style="220" customWidth="1"/>
    <col min="12552" max="12552" width="16.7265625" style="220" customWidth="1"/>
    <col min="12553" max="12553" width="9.1796875" style="220"/>
    <col min="12554" max="12554" width="14.1796875" style="220" customWidth="1"/>
    <col min="12555" max="12557" width="0" style="220" hidden="1" customWidth="1"/>
    <col min="12558" max="12558" width="9.1796875" style="220"/>
    <col min="12559" max="12559" width="21.81640625" style="220" customWidth="1"/>
    <col min="12560" max="12560" width="19.26953125" style="220" customWidth="1"/>
    <col min="12561" max="12798" width="9.1796875" style="220"/>
    <col min="12799" max="12799" width="44.453125" style="220" customWidth="1"/>
    <col min="12800" max="12800" width="52.81640625" style="220" customWidth="1"/>
    <col min="12801" max="12801" width="11" style="220" customWidth="1"/>
    <col min="12802" max="12802" width="20.26953125" style="220" customWidth="1"/>
    <col min="12803" max="12803" width="10.453125" style="220" customWidth="1"/>
    <col min="12804" max="12805" width="13.7265625" style="220" customWidth="1"/>
    <col min="12806" max="12807" width="15" style="220" customWidth="1"/>
    <col min="12808" max="12808" width="16.7265625" style="220" customWidth="1"/>
    <col min="12809" max="12809" width="9.1796875" style="220"/>
    <col min="12810" max="12810" width="14.1796875" style="220" customWidth="1"/>
    <col min="12811" max="12813" width="0" style="220" hidden="1" customWidth="1"/>
    <col min="12814" max="12814" width="9.1796875" style="220"/>
    <col min="12815" max="12815" width="21.81640625" style="220" customWidth="1"/>
    <col min="12816" max="12816" width="19.26953125" style="220" customWidth="1"/>
    <col min="12817" max="13054" width="9.1796875" style="220"/>
    <col min="13055" max="13055" width="44.453125" style="220" customWidth="1"/>
    <col min="13056" max="13056" width="52.81640625" style="220" customWidth="1"/>
    <col min="13057" max="13057" width="11" style="220" customWidth="1"/>
    <col min="13058" max="13058" width="20.26953125" style="220" customWidth="1"/>
    <col min="13059" max="13059" width="10.453125" style="220" customWidth="1"/>
    <col min="13060" max="13061" width="13.7265625" style="220" customWidth="1"/>
    <col min="13062" max="13063" width="15" style="220" customWidth="1"/>
    <col min="13064" max="13064" width="16.7265625" style="220" customWidth="1"/>
    <col min="13065" max="13065" width="9.1796875" style="220"/>
    <col min="13066" max="13066" width="14.1796875" style="220" customWidth="1"/>
    <col min="13067" max="13069" width="0" style="220" hidden="1" customWidth="1"/>
    <col min="13070" max="13070" width="9.1796875" style="220"/>
    <col min="13071" max="13071" width="21.81640625" style="220" customWidth="1"/>
    <col min="13072" max="13072" width="19.26953125" style="220" customWidth="1"/>
    <col min="13073" max="13310" width="9.1796875" style="220"/>
    <col min="13311" max="13311" width="44.453125" style="220" customWidth="1"/>
    <col min="13312" max="13312" width="52.81640625" style="220" customWidth="1"/>
    <col min="13313" max="13313" width="11" style="220" customWidth="1"/>
    <col min="13314" max="13314" width="20.26953125" style="220" customWidth="1"/>
    <col min="13315" max="13315" width="10.453125" style="220" customWidth="1"/>
    <col min="13316" max="13317" width="13.7265625" style="220" customWidth="1"/>
    <col min="13318" max="13319" width="15" style="220" customWidth="1"/>
    <col min="13320" max="13320" width="16.7265625" style="220" customWidth="1"/>
    <col min="13321" max="13321" width="9.1796875" style="220"/>
    <col min="13322" max="13322" width="14.1796875" style="220" customWidth="1"/>
    <col min="13323" max="13325" width="0" style="220" hidden="1" customWidth="1"/>
    <col min="13326" max="13326" width="9.1796875" style="220"/>
    <col min="13327" max="13327" width="21.81640625" style="220" customWidth="1"/>
    <col min="13328" max="13328" width="19.26953125" style="220" customWidth="1"/>
    <col min="13329" max="13566" width="9.1796875" style="220"/>
    <col min="13567" max="13567" width="44.453125" style="220" customWidth="1"/>
    <col min="13568" max="13568" width="52.81640625" style="220" customWidth="1"/>
    <col min="13569" max="13569" width="11" style="220" customWidth="1"/>
    <col min="13570" max="13570" width="20.26953125" style="220" customWidth="1"/>
    <col min="13571" max="13571" width="10.453125" style="220" customWidth="1"/>
    <col min="13572" max="13573" width="13.7265625" style="220" customWidth="1"/>
    <col min="13574" max="13575" width="15" style="220" customWidth="1"/>
    <col min="13576" max="13576" width="16.7265625" style="220" customWidth="1"/>
    <col min="13577" max="13577" width="9.1796875" style="220"/>
    <col min="13578" max="13578" width="14.1796875" style="220" customWidth="1"/>
    <col min="13579" max="13581" width="0" style="220" hidden="1" customWidth="1"/>
    <col min="13582" max="13582" width="9.1796875" style="220"/>
    <col min="13583" max="13583" width="21.81640625" style="220" customWidth="1"/>
    <col min="13584" max="13584" width="19.26953125" style="220" customWidth="1"/>
    <col min="13585" max="13822" width="9.1796875" style="220"/>
    <col min="13823" max="13823" width="44.453125" style="220" customWidth="1"/>
    <col min="13824" max="13824" width="52.81640625" style="220" customWidth="1"/>
    <col min="13825" max="13825" width="11" style="220" customWidth="1"/>
    <col min="13826" max="13826" width="20.26953125" style="220" customWidth="1"/>
    <col min="13827" max="13827" width="10.453125" style="220" customWidth="1"/>
    <col min="13828" max="13829" width="13.7265625" style="220" customWidth="1"/>
    <col min="13830" max="13831" width="15" style="220" customWidth="1"/>
    <col min="13832" max="13832" width="16.7265625" style="220" customWidth="1"/>
    <col min="13833" max="13833" width="9.1796875" style="220"/>
    <col min="13834" max="13834" width="14.1796875" style="220" customWidth="1"/>
    <col min="13835" max="13837" width="0" style="220" hidden="1" customWidth="1"/>
    <col min="13838" max="13838" width="9.1796875" style="220"/>
    <col min="13839" max="13839" width="21.81640625" style="220" customWidth="1"/>
    <col min="13840" max="13840" width="19.26953125" style="220" customWidth="1"/>
    <col min="13841" max="14078" width="9.1796875" style="220"/>
    <col min="14079" max="14079" width="44.453125" style="220" customWidth="1"/>
    <col min="14080" max="14080" width="52.81640625" style="220" customWidth="1"/>
    <col min="14081" max="14081" width="11" style="220" customWidth="1"/>
    <col min="14082" max="14082" width="20.26953125" style="220" customWidth="1"/>
    <col min="14083" max="14083" width="10.453125" style="220" customWidth="1"/>
    <col min="14084" max="14085" width="13.7265625" style="220" customWidth="1"/>
    <col min="14086" max="14087" width="15" style="220" customWidth="1"/>
    <col min="14088" max="14088" width="16.7265625" style="220" customWidth="1"/>
    <col min="14089" max="14089" width="9.1796875" style="220"/>
    <col min="14090" max="14090" width="14.1796875" style="220" customWidth="1"/>
    <col min="14091" max="14093" width="0" style="220" hidden="1" customWidth="1"/>
    <col min="14094" max="14094" width="9.1796875" style="220"/>
    <col min="14095" max="14095" width="21.81640625" style="220" customWidth="1"/>
    <col min="14096" max="14096" width="19.26953125" style="220" customWidth="1"/>
    <col min="14097" max="14334" width="9.1796875" style="220"/>
    <col min="14335" max="14335" width="44.453125" style="220" customWidth="1"/>
    <col min="14336" max="14336" width="52.81640625" style="220" customWidth="1"/>
    <col min="14337" max="14337" width="11" style="220" customWidth="1"/>
    <col min="14338" max="14338" width="20.26953125" style="220" customWidth="1"/>
    <col min="14339" max="14339" width="10.453125" style="220" customWidth="1"/>
    <col min="14340" max="14341" width="13.7265625" style="220" customWidth="1"/>
    <col min="14342" max="14343" width="15" style="220" customWidth="1"/>
    <col min="14344" max="14344" width="16.7265625" style="220" customWidth="1"/>
    <col min="14345" max="14345" width="9.1796875" style="220"/>
    <col min="14346" max="14346" width="14.1796875" style="220" customWidth="1"/>
    <col min="14347" max="14349" width="0" style="220" hidden="1" customWidth="1"/>
    <col min="14350" max="14350" width="9.1796875" style="220"/>
    <col min="14351" max="14351" width="21.81640625" style="220" customWidth="1"/>
    <col min="14352" max="14352" width="19.26953125" style="220" customWidth="1"/>
    <col min="14353" max="14590" width="9.1796875" style="220"/>
    <col min="14591" max="14591" width="44.453125" style="220" customWidth="1"/>
    <col min="14592" max="14592" width="52.81640625" style="220" customWidth="1"/>
    <col min="14593" max="14593" width="11" style="220" customWidth="1"/>
    <col min="14594" max="14594" width="20.26953125" style="220" customWidth="1"/>
    <col min="14595" max="14595" width="10.453125" style="220" customWidth="1"/>
    <col min="14596" max="14597" width="13.7265625" style="220" customWidth="1"/>
    <col min="14598" max="14599" width="15" style="220" customWidth="1"/>
    <col min="14600" max="14600" width="16.7265625" style="220" customWidth="1"/>
    <col min="14601" max="14601" width="9.1796875" style="220"/>
    <col min="14602" max="14602" width="14.1796875" style="220" customWidth="1"/>
    <col min="14603" max="14605" width="0" style="220" hidden="1" customWidth="1"/>
    <col min="14606" max="14606" width="9.1796875" style="220"/>
    <col min="14607" max="14607" width="21.81640625" style="220" customWidth="1"/>
    <col min="14608" max="14608" width="19.26953125" style="220" customWidth="1"/>
    <col min="14609" max="14846" width="9.1796875" style="220"/>
    <col min="14847" max="14847" width="44.453125" style="220" customWidth="1"/>
    <col min="14848" max="14848" width="52.81640625" style="220" customWidth="1"/>
    <col min="14849" max="14849" width="11" style="220" customWidth="1"/>
    <col min="14850" max="14850" width="20.26953125" style="220" customWidth="1"/>
    <col min="14851" max="14851" width="10.453125" style="220" customWidth="1"/>
    <col min="14852" max="14853" width="13.7265625" style="220" customWidth="1"/>
    <col min="14854" max="14855" width="15" style="220" customWidth="1"/>
    <col min="14856" max="14856" width="16.7265625" style="220" customWidth="1"/>
    <col min="14857" max="14857" width="9.1796875" style="220"/>
    <col min="14858" max="14858" width="14.1796875" style="220" customWidth="1"/>
    <col min="14859" max="14861" width="0" style="220" hidden="1" customWidth="1"/>
    <col min="14862" max="14862" width="9.1796875" style="220"/>
    <col min="14863" max="14863" width="21.81640625" style="220" customWidth="1"/>
    <col min="14864" max="14864" width="19.26953125" style="220" customWidth="1"/>
    <col min="14865" max="15102" width="9.1796875" style="220"/>
    <col min="15103" max="15103" width="44.453125" style="220" customWidth="1"/>
    <col min="15104" max="15104" width="52.81640625" style="220" customWidth="1"/>
    <col min="15105" max="15105" width="11" style="220" customWidth="1"/>
    <col min="15106" max="15106" width="20.26953125" style="220" customWidth="1"/>
    <col min="15107" max="15107" width="10.453125" style="220" customWidth="1"/>
    <col min="15108" max="15109" width="13.7265625" style="220" customWidth="1"/>
    <col min="15110" max="15111" width="15" style="220" customWidth="1"/>
    <col min="15112" max="15112" width="16.7265625" style="220" customWidth="1"/>
    <col min="15113" max="15113" width="9.1796875" style="220"/>
    <col min="15114" max="15114" width="14.1796875" style="220" customWidth="1"/>
    <col min="15115" max="15117" width="0" style="220" hidden="1" customWidth="1"/>
    <col min="15118" max="15118" width="9.1796875" style="220"/>
    <col min="15119" max="15119" width="21.81640625" style="220" customWidth="1"/>
    <col min="15120" max="15120" width="19.26953125" style="220" customWidth="1"/>
    <col min="15121" max="15358" width="9.1796875" style="220"/>
    <col min="15359" max="15359" width="44.453125" style="220" customWidth="1"/>
    <col min="15360" max="15360" width="52.81640625" style="220" customWidth="1"/>
    <col min="15361" max="15361" width="11" style="220" customWidth="1"/>
    <col min="15362" max="15362" width="20.26953125" style="220" customWidth="1"/>
    <col min="15363" max="15363" width="10.453125" style="220" customWidth="1"/>
    <col min="15364" max="15365" width="13.7265625" style="220" customWidth="1"/>
    <col min="15366" max="15367" width="15" style="220" customWidth="1"/>
    <col min="15368" max="15368" width="16.7265625" style="220" customWidth="1"/>
    <col min="15369" max="15369" width="9.1796875" style="220"/>
    <col min="15370" max="15370" width="14.1796875" style="220" customWidth="1"/>
    <col min="15371" max="15373" width="0" style="220" hidden="1" customWidth="1"/>
    <col min="15374" max="15374" width="9.1796875" style="220"/>
    <col min="15375" max="15375" width="21.81640625" style="220" customWidth="1"/>
    <col min="15376" max="15376" width="19.26953125" style="220" customWidth="1"/>
    <col min="15377" max="15614" width="9.1796875" style="220"/>
    <col min="15615" max="15615" width="44.453125" style="220" customWidth="1"/>
    <col min="15616" max="15616" width="52.81640625" style="220" customWidth="1"/>
    <col min="15617" max="15617" width="11" style="220" customWidth="1"/>
    <col min="15618" max="15618" width="20.26953125" style="220" customWidth="1"/>
    <col min="15619" max="15619" width="10.453125" style="220" customWidth="1"/>
    <col min="15620" max="15621" width="13.7265625" style="220" customWidth="1"/>
    <col min="15622" max="15623" width="15" style="220" customWidth="1"/>
    <col min="15624" max="15624" width="16.7265625" style="220" customWidth="1"/>
    <col min="15625" max="15625" width="9.1796875" style="220"/>
    <col min="15626" max="15626" width="14.1796875" style="220" customWidth="1"/>
    <col min="15627" max="15629" width="0" style="220" hidden="1" customWidth="1"/>
    <col min="15630" max="15630" width="9.1796875" style="220"/>
    <col min="15631" max="15631" width="21.81640625" style="220" customWidth="1"/>
    <col min="15632" max="15632" width="19.26953125" style="220" customWidth="1"/>
    <col min="15633" max="15870" width="9.1796875" style="220"/>
    <col min="15871" max="15871" width="44.453125" style="220" customWidth="1"/>
    <col min="15872" max="15872" width="52.81640625" style="220" customWidth="1"/>
    <col min="15873" max="15873" width="11" style="220" customWidth="1"/>
    <col min="15874" max="15874" width="20.26953125" style="220" customWidth="1"/>
    <col min="15875" max="15875" width="10.453125" style="220" customWidth="1"/>
    <col min="15876" max="15877" width="13.7265625" style="220" customWidth="1"/>
    <col min="15878" max="15879" width="15" style="220" customWidth="1"/>
    <col min="15880" max="15880" width="16.7265625" style="220" customWidth="1"/>
    <col min="15881" max="15881" width="9.1796875" style="220"/>
    <col min="15882" max="15882" width="14.1796875" style="220" customWidth="1"/>
    <col min="15883" max="15885" width="0" style="220" hidden="1" customWidth="1"/>
    <col min="15886" max="15886" width="9.1796875" style="220"/>
    <col min="15887" max="15887" width="21.81640625" style="220" customWidth="1"/>
    <col min="15888" max="15888" width="19.26953125" style="220" customWidth="1"/>
    <col min="15889" max="16126" width="9.1796875" style="220"/>
    <col min="16127" max="16127" width="44.453125" style="220" customWidth="1"/>
    <col min="16128" max="16128" width="52.81640625" style="220" customWidth="1"/>
    <col min="16129" max="16129" width="11" style="220" customWidth="1"/>
    <col min="16130" max="16130" width="20.26953125" style="220" customWidth="1"/>
    <col min="16131" max="16131" width="10.453125" style="220" customWidth="1"/>
    <col min="16132" max="16133" width="13.7265625" style="220" customWidth="1"/>
    <col min="16134" max="16135" width="15" style="220" customWidth="1"/>
    <col min="16136" max="16136" width="16.7265625" style="220" customWidth="1"/>
    <col min="16137" max="16137" width="9.1796875" style="220"/>
    <col min="16138" max="16138" width="14.1796875" style="220" customWidth="1"/>
    <col min="16139" max="16141" width="0" style="220" hidden="1" customWidth="1"/>
    <col min="16142" max="16142" width="9.1796875" style="220"/>
    <col min="16143" max="16143" width="21.81640625" style="220" customWidth="1"/>
    <col min="16144" max="16144" width="19.26953125" style="220" customWidth="1"/>
    <col min="16145" max="16384" width="9.1796875" style="220"/>
  </cols>
  <sheetData>
    <row r="1" spans="1:11" s="224" customFormat="1" ht="15" x14ac:dyDescent="0.3">
      <c r="A1" s="194" t="s">
        <v>0</v>
      </c>
      <c r="B1" s="194"/>
      <c r="C1" s="194" t="s">
        <v>0</v>
      </c>
      <c r="D1" s="195"/>
      <c r="E1" s="328"/>
      <c r="F1" s="328"/>
      <c r="G1" s="328"/>
      <c r="H1" s="196"/>
      <c r="I1" s="194" t="s">
        <v>1</v>
      </c>
      <c r="J1" s="222"/>
      <c r="K1" s="223"/>
    </row>
    <row r="2" spans="1:11" s="227" customFormat="1" ht="46.5" x14ac:dyDescent="0.3">
      <c r="A2" s="264" t="s">
        <v>116</v>
      </c>
      <c r="B2" s="264"/>
      <c r="C2" s="264" t="s">
        <v>118</v>
      </c>
      <c r="D2" s="198"/>
      <c r="E2" s="329"/>
      <c r="F2" s="329"/>
      <c r="G2" s="329"/>
      <c r="H2" s="199"/>
      <c r="I2" s="200" t="s">
        <v>67</v>
      </c>
      <c r="J2" s="225"/>
      <c r="K2" s="226"/>
    </row>
    <row r="3" spans="1:11" s="227" customFormat="1" x14ac:dyDescent="0.35">
      <c r="A3" s="201" t="s">
        <v>117</v>
      </c>
      <c r="B3" s="201"/>
      <c r="C3" s="201" t="s">
        <v>119</v>
      </c>
      <c r="D3" s="202"/>
      <c r="E3" s="330"/>
      <c r="F3" s="330"/>
      <c r="G3" s="330"/>
      <c r="H3" s="203"/>
      <c r="I3" s="208" t="s">
        <v>69</v>
      </c>
      <c r="J3" s="229"/>
      <c r="K3" s="230"/>
    </row>
    <row r="4" spans="1:11" s="227" customFormat="1" x14ac:dyDescent="0.35">
      <c r="A4" s="204">
        <f>B9</f>
        <v>0</v>
      </c>
      <c r="B4" s="204"/>
      <c r="C4" s="204">
        <f>B9</f>
        <v>0</v>
      </c>
      <c r="D4" s="206"/>
      <c r="E4" s="333"/>
      <c r="F4" s="333"/>
      <c r="G4" s="333"/>
      <c r="H4" s="207"/>
      <c r="I4" s="207">
        <f>B9</f>
        <v>0</v>
      </c>
      <c r="J4" s="219"/>
      <c r="K4" s="230"/>
    </row>
    <row r="5" spans="1:11" s="227" customFormat="1" x14ac:dyDescent="0.35">
      <c r="C5" s="219"/>
      <c r="E5" s="231"/>
      <c r="F5" s="231"/>
      <c r="G5" s="206"/>
      <c r="H5" s="206"/>
      <c r="I5" s="219"/>
      <c r="J5" s="219"/>
      <c r="K5" s="230"/>
    </row>
    <row r="6" spans="1:11" s="227" customFormat="1" ht="17.5" x14ac:dyDescent="0.3">
      <c r="A6" s="265"/>
      <c r="B6" s="265"/>
      <c r="C6" s="265"/>
      <c r="D6" s="265"/>
      <c r="E6" s="265"/>
      <c r="F6" s="265"/>
      <c r="G6" s="265"/>
      <c r="H6" s="265"/>
      <c r="I6" s="265"/>
      <c r="J6" s="195"/>
      <c r="K6" s="230"/>
    </row>
    <row r="7" spans="1:11" s="233" customFormat="1" ht="18" x14ac:dyDescent="0.4">
      <c r="A7" s="368" t="s">
        <v>122</v>
      </c>
      <c r="B7" s="368"/>
      <c r="C7" s="368"/>
      <c r="D7" s="368"/>
      <c r="E7" s="368"/>
      <c r="F7" s="368"/>
      <c r="G7" s="368"/>
      <c r="H7" s="368"/>
      <c r="I7" s="368"/>
      <c r="J7" s="232"/>
    </row>
    <row r="8" spans="1:11" s="233" customFormat="1" ht="17.5" x14ac:dyDescent="0.35">
      <c r="A8" s="364" t="s">
        <v>101</v>
      </c>
      <c r="B8" s="364"/>
      <c r="C8" s="364"/>
      <c r="D8" s="364"/>
      <c r="E8" s="364"/>
      <c r="F8" s="364"/>
      <c r="G8" s="364"/>
      <c r="H8" s="364"/>
      <c r="I8" s="364"/>
      <c r="J8" s="234"/>
    </row>
    <row r="9" spans="1:11" s="233" customFormat="1" ht="14" x14ac:dyDescent="0.3">
      <c r="A9" s="232" t="s">
        <v>12</v>
      </c>
      <c r="B9" s="240"/>
      <c r="C9" s="232"/>
      <c r="D9" s="232"/>
      <c r="E9" s="232"/>
      <c r="F9" s="232"/>
      <c r="G9" s="232"/>
      <c r="H9" s="232"/>
      <c r="I9" s="232"/>
      <c r="J9" s="232"/>
    </row>
    <row r="10" spans="1:11" s="233" customFormat="1" ht="14" x14ac:dyDescent="0.3">
      <c r="A10" s="235" t="s">
        <v>9</v>
      </c>
      <c r="B10" s="235" t="s">
        <v>10</v>
      </c>
      <c r="C10" s="236"/>
      <c r="D10" s="232"/>
      <c r="E10" s="232"/>
      <c r="F10" s="232"/>
      <c r="G10" s="232"/>
      <c r="H10" s="237"/>
      <c r="I10" s="236"/>
      <c r="J10" s="235"/>
    </row>
    <row r="11" spans="1:11" s="239" customFormat="1" ht="14" x14ac:dyDescent="0.3">
      <c r="A11" s="232" t="s">
        <v>11</v>
      </c>
      <c r="B11" s="238"/>
      <c r="C11" s="236"/>
      <c r="D11" s="232"/>
      <c r="E11" s="232"/>
      <c r="F11" s="232"/>
      <c r="G11" s="232"/>
      <c r="H11" s="237"/>
      <c r="I11" s="236"/>
      <c r="J11" s="236"/>
    </row>
    <row r="12" spans="1:11" s="239" customFormat="1" ht="14" x14ac:dyDescent="0.3">
      <c r="A12" s="232" t="s">
        <v>13</v>
      </c>
      <c r="B12" s="232" t="s">
        <v>96</v>
      </c>
      <c r="C12" s="232"/>
      <c r="D12" s="232"/>
      <c r="E12" s="232"/>
      <c r="F12" s="232"/>
      <c r="G12" s="232"/>
      <c r="H12" s="232"/>
      <c r="I12" s="241"/>
      <c r="J12" s="232"/>
    </row>
    <row r="13" spans="1:11" s="233" customFormat="1" ht="14" x14ac:dyDescent="0.3">
      <c r="A13" s="235" t="s">
        <v>15</v>
      </c>
      <c r="B13" s="235" t="s">
        <v>97</v>
      </c>
      <c r="C13" s="235"/>
      <c r="D13" s="235"/>
      <c r="F13" s="235"/>
      <c r="G13" s="235"/>
      <c r="H13" s="235"/>
      <c r="J13" s="235"/>
      <c r="K13" s="235"/>
    </row>
    <row r="14" spans="1:11" s="233" customFormat="1" ht="14" x14ac:dyDescent="0.3">
      <c r="A14" s="235" t="s">
        <v>126</v>
      </c>
      <c r="B14" s="238">
        <f>SUM(D20:D24)</f>
        <v>2000</v>
      </c>
      <c r="C14" s="235"/>
      <c r="D14" s="235"/>
      <c r="F14" s="235"/>
      <c r="G14" s="235"/>
      <c r="H14" s="235"/>
      <c r="J14" s="235"/>
      <c r="K14" s="235"/>
    </row>
    <row r="15" spans="1:11" s="233" customFormat="1" ht="14" x14ac:dyDescent="0.3">
      <c r="A15" s="235" t="s">
        <v>18</v>
      </c>
      <c r="B15" s="235" t="s">
        <v>59</v>
      </c>
      <c r="C15" s="235"/>
      <c r="D15" s="235"/>
      <c r="F15" s="235"/>
      <c r="G15" s="235"/>
      <c r="H15" s="235"/>
      <c r="J15" s="235"/>
      <c r="K15" s="235"/>
    </row>
    <row r="16" spans="1:11" s="233" customFormat="1" ht="14" x14ac:dyDescent="0.3">
      <c r="A16" s="235" t="s">
        <v>127</v>
      </c>
      <c r="B16" s="237" t="s">
        <v>125</v>
      </c>
      <c r="C16" s="235"/>
      <c r="D16" s="235"/>
      <c r="F16" s="235"/>
      <c r="G16" s="235"/>
      <c r="H16" s="235"/>
      <c r="J16" s="235"/>
      <c r="K16" s="235"/>
    </row>
    <row r="17" spans="1:10" x14ac:dyDescent="0.35">
      <c r="A17" s="167" t="s">
        <v>98</v>
      </c>
      <c r="B17" s="176" t="s">
        <v>88</v>
      </c>
      <c r="C17" s="242"/>
      <c r="D17" s="242"/>
      <c r="E17" s="242"/>
      <c r="F17" s="242"/>
      <c r="G17" s="242"/>
      <c r="H17" s="242"/>
      <c r="I17" s="242"/>
      <c r="J17" s="242"/>
    </row>
    <row r="18" spans="1:10" x14ac:dyDescent="0.35">
      <c r="A18" s="336" t="s">
        <v>21</v>
      </c>
      <c r="B18" s="360" t="s">
        <v>73</v>
      </c>
      <c r="C18" s="338" t="s">
        <v>22</v>
      </c>
      <c r="D18" s="336" t="s">
        <v>23</v>
      </c>
      <c r="E18" s="340" t="s">
        <v>74</v>
      </c>
      <c r="F18" s="341"/>
      <c r="G18" s="341"/>
      <c r="H18" s="342"/>
      <c r="I18" s="338" t="s">
        <v>25</v>
      </c>
      <c r="J18" s="243"/>
    </row>
    <row r="19" spans="1:10" ht="31" x14ac:dyDescent="0.35">
      <c r="A19" s="337"/>
      <c r="B19" s="360"/>
      <c r="C19" s="339"/>
      <c r="D19" s="337"/>
      <c r="E19" s="261" t="s">
        <v>75</v>
      </c>
      <c r="F19" s="261" t="s">
        <v>76</v>
      </c>
      <c r="G19" s="218" t="s">
        <v>77</v>
      </c>
      <c r="H19" s="261" t="s">
        <v>29</v>
      </c>
      <c r="I19" s="339"/>
      <c r="J19" s="244"/>
    </row>
    <row r="20" spans="1:10" s="245" customFormat="1" ht="46.5" x14ac:dyDescent="0.35">
      <c r="A20" s="211" t="s">
        <v>91</v>
      </c>
      <c r="B20" s="193">
        <v>420300</v>
      </c>
      <c r="C20" s="183" t="s">
        <v>39</v>
      </c>
      <c r="D20" s="180"/>
      <c r="E20" s="181"/>
      <c r="F20" s="182">
        <v>0.33333333333333331</v>
      </c>
      <c r="G20" s="182">
        <v>8.3333333333333329E-2</v>
      </c>
      <c r="H20" s="182">
        <f t="shared" ref="H20:H24" si="0">F20+G20</f>
        <v>0.41666666666666663</v>
      </c>
      <c r="I20" s="183" t="s">
        <v>79</v>
      </c>
      <c r="J20" s="244"/>
    </row>
    <row r="21" spans="1:10" s="245" customFormat="1" ht="31" x14ac:dyDescent="0.35">
      <c r="A21" s="211" t="s">
        <v>123</v>
      </c>
      <c r="B21" s="193">
        <v>620966</v>
      </c>
      <c r="C21" s="260" t="s">
        <v>121</v>
      </c>
      <c r="D21" s="184">
        <v>1000</v>
      </c>
      <c r="E21" s="181">
        <v>0.83333333333333337</v>
      </c>
      <c r="F21" s="182">
        <f>H20+E21</f>
        <v>1.25</v>
      </c>
      <c r="G21" s="182">
        <v>8.3333333333333329E-2</v>
      </c>
      <c r="H21" s="182">
        <f t="shared" si="0"/>
        <v>1.3333333333333333</v>
      </c>
      <c r="I21" s="185" t="s">
        <v>80</v>
      </c>
      <c r="J21" s="244"/>
    </row>
    <row r="22" spans="1:10" s="245" customFormat="1" x14ac:dyDescent="0.35">
      <c r="A22" s="211"/>
      <c r="B22" s="193"/>
      <c r="C22" s="260"/>
      <c r="D22" s="184"/>
      <c r="E22" s="181"/>
      <c r="F22" s="182"/>
      <c r="G22" s="182">
        <v>0.45833333333333331</v>
      </c>
      <c r="H22" s="182"/>
      <c r="I22" s="183"/>
      <c r="J22" s="244"/>
    </row>
    <row r="23" spans="1:10" s="245" customFormat="1" ht="31" x14ac:dyDescent="0.35">
      <c r="A23" s="211" t="s">
        <v>124</v>
      </c>
      <c r="B23" s="193">
        <v>620966</v>
      </c>
      <c r="C23" s="260" t="s">
        <v>121</v>
      </c>
      <c r="D23" s="187"/>
      <c r="E23" s="181"/>
      <c r="F23" s="182">
        <f>G22+H21</f>
        <v>1.7916666666666665</v>
      </c>
      <c r="G23" s="182">
        <v>8.3333333333333329E-2</v>
      </c>
      <c r="H23" s="182">
        <f t="shared" si="0"/>
        <v>1.8749999999999998</v>
      </c>
      <c r="I23" s="183" t="s">
        <v>79</v>
      </c>
      <c r="J23" s="244"/>
    </row>
    <row r="24" spans="1:10" s="245" customFormat="1" ht="46.5" x14ac:dyDescent="0.35">
      <c r="A24" s="211" t="s">
        <v>91</v>
      </c>
      <c r="B24" s="193">
        <v>420300</v>
      </c>
      <c r="C24" s="183" t="s">
        <v>39</v>
      </c>
      <c r="D24" s="184">
        <v>1000</v>
      </c>
      <c r="E24" s="181">
        <v>0.83333333333333337</v>
      </c>
      <c r="F24" s="182">
        <f t="shared" ref="F24" si="1">H23+E24</f>
        <v>2.708333333333333</v>
      </c>
      <c r="G24" s="182">
        <v>8.3333333333333329E-2</v>
      </c>
      <c r="H24" s="182">
        <f t="shared" si="0"/>
        <v>2.7916666666666665</v>
      </c>
      <c r="I24" s="185" t="s">
        <v>80</v>
      </c>
      <c r="J24" s="244"/>
    </row>
    <row r="25" spans="1:10" s="245" customFormat="1" x14ac:dyDescent="0.35">
      <c r="A25" s="256"/>
      <c r="B25" s="257"/>
      <c r="C25" s="244"/>
      <c r="D25" s="257"/>
      <c r="E25" s="249"/>
      <c r="F25" s="249"/>
      <c r="G25" s="249"/>
      <c r="H25" s="249"/>
      <c r="I25" s="246"/>
      <c r="J25" s="244"/>
    </row>
    <row r="26" spans="1:10" s="245" customFormat="1" x14ac:dyDescent="0.35">
      <c r="A26" s="268" t="s">
        <v>32</v>
      </c>
      <c r="B26" s="271">
        <f>SUM(E21:E24,G20:G24)</f>
        <v>2.4583333333333335</v>
      </c>
      <c r="C26" s="251" t="s">
        <v>81</v>
      </c>
      <c r="D26" s="250"/>
      <c r="E26" s="250"/>
      <c r="F26" s="252"/>
      <c r="G26" s="249"/>
      <c r="H26" s="249"/>
      <c r="I26" s="246"/>
      <c r="J26" s="244"/>
    </row>
    <row r="27" spans="1:10" s="245" customFormat="1" x14ac:dyDescent="0.35">
      <c r="A27" s="269" t="s">
        <v>33</v>
      </c>
      <c r="B27" s="251">
        <f>SUM(E21:E24)</f>
        <v>1.6666666666666667</v>
      </c>
      <c r="C27" s="251" t="s">
        <v>81</v>
      </c>
      <c r="D27" s="250"/>
      <c r="E27" s="250"/>
      <c r="F27" s="252"/>
      <c r="G27" s="220"/>
      <c r="H27" s="220"/>
      <c r="I27" s="220"/>
      <c r="J27" s="244"/>
    </row>
    <row r="28" spans="1:10" s="245" customFormat="1" x14ac:dyDescent="0.35">
      <c r="A28" s="269" t="s">
        <v>82</v>
      </c>
      <c r="B28" s="251">
        <f>SUM(G20:G21,G23:G24)</f>
        <v>0.33333333333333331</v>
      </c>
      <c r="C28" s="251" t="s">
        <v>81</v>
      </c>
      <c r="D28" s="250"/>
      <c r="E28" s="250"/>
      <c r="F28" s="252"/>
      <c r="G28" s="220"/>
      <c r="H28" s="220"/>
      <c r="I28" s="220"/>
      <c r="J28" s="244"/>
    </row>
    <row r="29" spans="1:10" s="245" customFormat="1" x14ac:dyDescent="0.35">
      <c r="A29" s="269" t="s">
        <v>83</v>
      </c>
      <c r="B29" s="251">
        <f>G22</f>
        <v>0.45833333333333331</v>
      </c>
      <c r="C29" s="251" t="s">
        <v>81</v>
      </c>
      <c r="D29" s="250"/>
      <c r="E29" s="250"/>
      <c r="F29" s="252"/>
      <c r="G29" s="254"/>
      <c r="H29" s="220"/>
      <c r="I29" s="220"/>
      <c r="J29" s="244"/>
    </row>
    <row r="30" spans="1:10" s="245" customFormat="1" x14ac:dyDescent="0.35">
      <c r="A30" s="266"/>
      <c r="B30" s="266"/>
      <c r="C30" s="266"/>
      <c r="D30" s="266"/>
      <c r="E30" s="255"/>
      <c r="F30" s="252"/>
      <c r="G30" s="220"/>
      <c r="H30" s="220"/>
      <c r="I30" s="220"/>
      <c r="J30" s="244"/>
    </row>
    <row r="31" spans="1:10" x14ac:dyDescent="0.35">
      <c r="A31" s="258" t="s">
        <v>128</v>
      </c>
      <c r="B31" s="267"/>
      <c r="C31" s="267"/>
      <c r="D31" s="267"/>
      <c r="E31" s="258"/>
      <c r="F31" s="258"/>
    </row>
    <row r="33" spans="7:7" x14ac:dyDescent="0.35">
      <c r="G33" s="258"/>
    </row>
  </sheetData>
  <mergeCells count="12">
    <mergeCell ref="E1:G1"/>
    <mergeCell ref="E2:G2"/>
    <mergeCell ref="E3:G3"/>
    <mergeCell ref="E4:G4"/>
    <mergeCell ref="I18:I19"/>
    <mergeCell ref="A7:I7"/>
    <mergeCell ref="A8:I8"/>
    <mergeCell ref="A18:A19"/>
    <mergeCell ref="B18:B19"/>
    <mergeCell ref="C18:C19"/>
    <mergeCell ref="D18:D19"/>
    <mergeCell ref="E18:H18"/>
  </mergeCells>
  <pageMargins left="0.7" right="0.7" top="0.75" bottom="0.75" header="0.3" footer="0.3"/>
  <pageSetup paperSize="9"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3"/>
  <sheetViews>
    <sheetView topLeftCell="A7" zoomScale="70" zoomScaleNormal="70" workbookViewId="0">
      <selection activeCell="B32" sqref="B32"/>
    </sheetView>
  </sheetViews>
  <sheetFormatPr defaultRowHeight="14.5" x14ac:dyDescent="0.35"/>
  <cols>
    <col min="1" max="1" width="48.453125" style="54" customWidth="1"/>
    <col min="2" max="2" width="44.54296875" style="54" customWidth="1"/>
    <col min="3" max="3" width="17.453125" style="54" customWidth="1"/>
    <col min="4" max="4" width="13.54296875" style="54" customWidth="1"/>
    <col min="5" max="6" width="13.81640625" style="54" customWidth="1"/>
    <col min="7" max="7" width="11.81640625" style="54" customWidth="1"/>
    <col min="8" max="8" width="41.54296875" style="54" customWidth="1"/>
  </cols>
  <sheetData>
    <row r="1" spans="1:8" ht="18" x14ac:dyDescent="0.35">
      <c r="A1" s="1" t="s">
        <v>0</v>
      </c>
      <c r="B1" s="1" t="s">
        <v>0</v>
      </c>
      <c r="C1" s="2"/>
      <c r="D1" s="312"/>
      <c r="E1" s="312"/>
      <c r="F1" s="312"/>
      <c r="G1" s="3"/>
      <c r="H1" s="1" t="s">
        <v>1</v>
      </c>
    </row>
    <row r="2" spans="1:8" ht="72" x14ac:dyDescent="0.4">
      <c r="A2" s="81" t="s">
        <v>2</v>
      </c>
      <c r="B2" s="81" t="s">
        <v>44</v>
      </c>
      <c r="C2" s="4"/>
      <c r="D2" s="313"/>
      <c r="E2" s="313"/>
      <c r="F2" s="313"/>
      <c r="G2" s="5"/>
      <c r="H2" s="6" t="s">
        <v>3</v>
      </c>
    </row>
    <row r="3" spans="1:8" ht="18" x14ac:dyDescent="0.4">
      <c r="A3" s="7" t="s">
        <v>58</v>
      </c>
      <c r="B3" s="7" t="s">
        <v>4</v>
      </c>
      <c r="C3" s="8"/>
      <c r="D3" s="314"/>
      <c r="E3" s="314"/>
      <c r="F3" s="314"/>
      <c r="G3" s="9"/>
      <c r="H3" s="10" t="s">
        <v>57</v>
      </c>
    </row>
    <row r="4" spans="1:8" ht="18" x14ac:dyDescent="0.4">
      <c r="A4" s="11" t="s">
        <v>6</v>
      </c>
      <c r="B4" s="11" t="s">
        <v>6</v>
      </c>
      <c r="C4" s="12"/>
      <c r="D4" s="315"/>
      <c r="E4" s="315"/>
      <c r="F4" s="315"/>
      <c r="G4" s="13"/>
      <c r="H4" s="14" t="s">
        <v>7</v>
      </c>
    </row>
    <row r="5" spans="1:8" ht="15.5" x14ac:dyDescent="0.35">
      <c r="A5" s="15"/>
      <c r="B5" s="16"/>
      <c r="C5" s="16"/>
      <c r="D5" s="17"/>
      <c r="E5" s="17"/>
      <c r="F5" s="17"/>
      <c r="G5" s="18"/>
      <c r="H5" s="18"/>
    </row>
    <row r="6" spans="1:8" x14ac:dyDescent="0.35">
      <c r="A6" s="19"/>
      <c r="B6" s="20"/>
      <c r="C6" s="20"/>
      <c r="D6" s="20"/>
      <c r="E6" s="20"/>
      <c r="F6" s="20"/>
      <c r="G6" s="20"/>
      <c r="H6" s="20"/>
    </row>
    <row r="7" spans="1:8" ht="18" x14ac:dyDescent="0.35">
      <c r="A7" s="316" t="s">
        <v>8</v>
      </c>
      <c r="B7" s="316"/>
      <c r="C7" s="316"/>
      <c r="D7" s="316"/>
      <c r="E7" s="316"/>
      <c r="F7" s="316"/>
      <c r="G7" s="316"/>
      <c r="H7" s="316"/>
    </row>
    <row r="8" spans="1:8" ht="18" x14ac:dyDescent="0.4">
      <c r="A8" s="5"/>
      <c r="B8" s="82"/>
      <c r="C8" s="82"/>
      <c r="D8" s="82"/>
      <c r="E8" s="82"/>
      <c r="F8" s="82"/>
      <c r="G8" s="82"/>
      <c r="H8" s="5"/>
    </row>
    <row r="9" spans="1:8" ht="18" x14ac:dyDescent="0.35">
      <c r="A9" s="308" t="s">
        <v>36</v>
      </c>
      <c r="B9" s="308"/>
      <c r="C9" s="308"/>
      <c r="D9" s="308"/>
      <c r="E9" s="308"/>
      <c r="F9" s="308"/>
      <c r="G9" s="308"/>
      <c r="H9" s="308"/>
    </row>
    <row r="10" spans="1:8" ht="17.5" x14ac:dyDescent="0.35">
      <c r="A10" s="21"/>
      <c r="B10" s="21"/>
      <c r="C10" s="21"/>
      <c r="D10" s="21"/>
      <c r="E10" s="21"/>
      <c r="F10" s="21"/>
      <c r="G10" s="21"/>
      <c r="H10" s="22"/>
    </row>
    <row r="11" spans="1:8" ht="15.5" x14ac:dyDescent="0.35">
      <c r="A11" s="23"/>
      <c r="B11" s="24" t="s">
        <v>9</v>
      </c>
      <c r="C11" s="23"/>
      <c r="D11" s="23"/>
      <c r="E11" s="23"/>
      <c r="F11" s="23"/>
      <c r="G11" s="25"/>
      <c r="H11" s="26" t="s">
        <v>10</v>
      </c>
    </row>
    <row r="12" spans="1:8" ht="15.5" x14ac:dyDescent="0.35">
      <c r="A12" s="23"/>
      <c r="B12" s="24" t="s">
        <v>11</v>
      </c>
      <c r="C12" s="23"/>
      <c r="D12" s="23"/>
      <c r="E12" s="23"/>
      <c r="F12" s="23"/>
      <c r="G12" s="25"/>
      <c r="H12" s="26"/>
    </row>
    <row r="13" spans="1:8" ht="15.5" x14ac:dyDescent="0.35">
      <c r="A13" s="27"/>
      <c r="B13" s="28" t="s">
        <v>12</v>
      </c>
      <c r="C13" s="29"/>
      <c r="D13" s="30"/>
      <c r="E13" s="29"/>
      <c r="F13" s="29"/>
      <c r="G13" s="29"/>
      <c r="H13" s="31">
        <v>43997</v>
      </c>
    </row>
    <row r="14" spans="1:8" ht="15.5" x14ac:dyDescent="0.35">
      <c r="A14" s="27"/>
      <c r="B14" s="28" t="s">
        <v>13</v>
      </c>
      <c r="C14" s="29"/>
      <c r="D14" s="29"/>
      <c r="E14" s="29"/>
      <c r="F14" s="29"/>
      <c r="G14" s="29"/>
      <c r="H14" s="75" t="s">
        <v>14</v>
      </c>
    </row>
    <row r="15" spans="1:8" ht="15.5" x14ac:dyDescent="0.35">
      <c r="A15" s="27"/>
      <c r="B15" s="28" t="s">
        <v>15</v>
      </c>
      <c r="C15" s="29"/>
      <c r="D15" s="25"/>
      <c r="E15" s="25"/>
      <c r="F15" s="25"/>
      <c r="G15" s="25"/>
      <c r="H15" s="76" t="s">
        <v>16</v>
      </c>
    </row>
    <row r="16" spans="1:8" ht="15.5" x14ac:dyDescent="0.35">
      <c r="A16" s="32"/>
      <c r="B16" s="28" t="s">
        <v>17</v>
      </c>
      <c r="C16" s="29"/>
      <c r="D16" s="29"/>
      <c r="E16" s="29"/>
      <c r="F16" s="29"/>
      <c r="G16" s="33"/>
      <c r="H16" s="64">
        <f>SUM(C22:C26)</f>
        <v>5072</v>
      </c>
    </row>
    <row r="17" spans="1:8" ht="15.5" x14ac:dyDescent="0.35">
      <c r="A17" s="27"/>
      <c r="B17" s="28" t="s">
        <v>18</v>
      </c>
      <c r="C17" s="29"/>
      <c r="D17" s="29"/>
      <c r="E17" s="29"/>
      <c r="F17" s="29"/>
      <c r="G17" s="25"/>
      <c r="H17" s="76" t="s">
        <v>59</v>
      </c>
    </row>
    <row r="18" spans="1:8" ht="15.5" x14ac:dyDescent="0.35">
      <c r="A18" s="27"/>
      <c r="B18" s="28" t="s">
        <v>19</v>
      </c>
      <c r="C18" s="29"/>
      <c r="D18" s="29"/>
      <c r="E18" s="29"/>
      <c r="F18" s="29"/>
      <c r="G18" s="15"/>
      <c r="H18" s="34" t="s">
        <v>37</v>
      </c>
    </row>
    <row r="19" spans="1:8" ht="15.5" x14ac:dyDescent="0.35">
      <c r="A19" s="77" t="s">
        <v>20</v>
      </c>
      <c r="B19" s="28"/>
      <c r="C19" s="27"/>
      <c r="D19" s="27"/>
      <c r="E19" s="27"/>
      <c r="F19" s="27"/>
      <c r="G19" s="27"/>
      <c r="H19" s="28"/>
    </row>
    <row r="20" spans="1:8" ht="15.5" x14ac:dyDescent="0.35">
      <c r="A20" s="309" t="s">
        <v>21</v>
      </c>
      <c r="B20" s="309" t="s">
        <v>22</v>
      </c>
      <c r="C20" s="310" t="s">
        <v>23</v>
      </c>
      <c r="D20" s="309" t="s">
        <v>24</v>
      </c>
      <c r="E20" s="309"/>
      <c r="F20" s="309"/>
      <c r="G20" s="309"/>
      <c r="H20" s="309" t="s">
        <v>25</v>
      </c>
    </row>
    <row r="21" spans="1:8" ht="31" x14ac:dyDescent="0.35">
      <c r="A21" s="309"/>
      <c r="B21" s="309"/>
      <c r="C21" s="311"/>
      <c r="D21" s="80" t="s">
        <v>26</v>
      </c>
      <c r="E21" s="80" t="s">
        <v>27</v>
      </c>
      <c r="F21" s="80" t="s">
        <v>28</v>
      </c>
      <c r="G21" s="80" t="s">
        <v>29</v>
      </c>
      <c r="H21" s="309"/>
    </row>
    <row r="22" spans="1:8" ht="16.5" x14ac:dyDescent="0.35">
      <c r="A22" s="55" t="s">
        <v>42</v>
      </c>
      <c r="B22" s="62" t="s">
        <v>41</v>
      </c>
      <c r="C22" s="35"/>
      <c r="D22" s="36"/>
      <c r="E22" s="37">
        <v>4.1666666666666664E-2</v>
      </c>
      <c r="F22" s="37">
        <v>8.3333333333333329E-2</v>
      </c>
      <c r="G22" s="37">
        <f t="shared" ref="G22:G26" si="0">E22+F22</f>
        <v>0.125</v>
      </c>
      <c r="H22" s="38" t="s">
        <v>30</v>
      </c>
    </row>
    <row r="23" spans="1:8" ht="42" x14ac:dyDescent="0.35">
      <c r="A23" s="55" t="s">
        <v>38</v>
      </c>
      <c r="B23" s="56" t="s">
        <v>39</v>
      </c>
      <c r="C23" s="40">
        <v>2536</v>
      </c>
      <c r="D23" s="36">
        <v>2.1666666666666665</v>
      </c>
      <c r="E23" s="37">
        <f>G22+D23</f>
        <v>2.2916666666666665</v>
      </c>
      <c r="F23" s="37">
        <v>8.3333333333333329E-2</v>
      </c>
      <c r="G23" s="37">
        <f t="shared" si="0"/>
        <v>2.375</v>
      </c>
      <c r="H23" s="39" t="s">
        <v>31</v>
      </c>
    </row>
    <row r="24" spans="1:8" ht="16.5" x14ac:dyDescent="0.35">
      <c r="A24" s="55"/>
      <c r="B24" s="56"/>
      <c r="C24" s="40"/>
      <c r="D24" s="36"/>
      <c r="E24" s="37">
        <f>G23</f>
        <v>2.375</v>
      </c>
      <c r="F24" s="37">
        <v>0.33333333333333331</v>
      </c>
      <c r="G24" s="37">
        <f t="shared" si="0"/>
        <v>2.7083333333333335</v>
      </c>
      <c r="H24" s="38" t="s">
        <v>40</v>
      </c>
    </row>
    <row r="25" spans="1:8" ht="42" x14ac:dyDescent="0.35">
      <c r="A25" s="57" t="s">
        <v>38</v>
      </c>
      <c r="B25" s="58" t="s">
        <v>39</v>
      </c>
      <c r="C25" s="41"/>
      <c r="D25" s="36"/>
      <c r="E25" s="37">
        <f>G24</f>
        <v>2.7083333333333335</v>
      </c>
      <c r="F25" s="37">
        <v>8.3333333333333329E-2</v>
      </c>
      <c r="G25" s="37">
        <f t="shared" si="0"/>
        <v>2.791666666666667</v>
      </c>
      <c r="H25" s="39" t="s">
        <v>30</v>
      </c>
    </row>
    <row r="26" spans="1:8" ht="16.5" x14ac:dyDescent="0.35">
      <c r="A26" s="55" t="s">
        <v>42</v>
      </c>
      <c r="B26" s="62" t="s">
        <v>41</v>
      </c>
      <c r="C26" s="40">
        <v>2536</v>
      </c>
      <c r="D26" s="36">
        <v>2.1666666666666665</v>
      </c>
      <c r="E26" s="37">
        <f>D26+G25</f>
        <v>4.9583333333333339</v>
      </c>
      <c r="F26" s="37">
        <v>8.3333333333333329E-2</v>
      </c>
      <c r="G26" s="37">
        <f t="shared" si="0"/>
        <v>5.041666666666667</v>
      </c>
      <c r="H26" s="39" t="s">
        <v>31</v>
      </c>
    </row>
    <row r="27" spans="1:8" ht="15.5" x14ac:dyDescent="0.35">
      <c r="A27" s="42"/>
      <c r="B27" s="43"/>
      <c r="C27" s="44"/>
      <c r="D27" s="44"/>
      <c r="E27" s="45"/>
      <c r="F27" s="46"/>
      <c r="G27" s="46"/>
      <c r="H27" s="47"/>
    </row>
    <row r="28" spans="1:8" ht="15.5" x14ac:dyDescent="0.35">
      <c r="A28" s="42" t="s">
        <v>32</v>
      </c>
      <c r="B28" s="48">
        <f>SUM(D22:D26,F22:F26)</f>
        <v>4.9999999999999982</v>
      </c>
      <c r="C28" s="44"/>
      <c r="D28" s="44"/>
      <c r="E28" s="45"/>
      <c r="F28" s="46"/>
      <c r="G28" s="46"/>
      <c r="H28" s="47"/>
    </row>
    <row r="29" spans="1:8" ht="15.5" x14ac:dyDescent="0.35">
      <c r="A29" s="49" t="s">
        <v>33</v>
      </c>
      <c r="B29" s="48">
        <f>SUM(D22:D26)</f>
        <v>4.333333333333333</v>
      </c>
      <c r="C29" s="50"/>
      <c r="D29" s="45"/>
      <c r="E29" s="44"/>
      <c r="F29" s="51" t="s">
        <v>34</v>
      </c>
      <c r="G29" s="51"/>
      <c r="H29" s="51"/>
    </row>
    <row r="30" spans="1:8" ht="15.5" x14ac:dyDescent="0.35">
      <c r="A30" s="49" t="s">
        <v>35</v>
      </c>
      <c r="B30" s="48">
        <f>F22+F23+F25+F26</f>
        <v>0.33333333333333331</v>
      </c>
      <c r="C30" s="44"/>
      <c r="D30" s="44"/>
      <c r="E30" s="50"/>
      <c r="F30" s="46"/>
      <c r="G30" s="52"/>
      <c r="H30" s="47"/>
    </row>
    <row r="31" spans="1:8" ht="15.5" x14ac:dyDescent="0.35">
      <c r="A31" s="27"/>
      <c r="B31" s="27"/>
      <c r="C31" s="27"/>
      <c r="D31" s="27"/>
      <c r="E31" s="27"/>
      <c r="F31" s="27"/>
      <c r="G31" s="27"/>
      <c r="H31" s="27"/>
    </row>
    <row r="32" spans="1:8" ht="15.5" x14ac:dyDescent="0.35">
      <c r="A32" s="27"/>
      <c r="B32" s="27"/>
      <c r="C32" s="27"/>
      <c r="D32" s="27"/>
      <c r="E32" s="27"/>
      <c r="F32" s="27"/>
      <c r="G32" s="27"/>
      <c r="H32" s="27"/>
    </row>
    <row r="33" spans="1:8" ht="15.5" x14ac:dyDescent="0.35">
      <c r="A33" s="74"/>
      <c r="B33" s="317"/>
      <c r="C33" s="317"/>
      <c r="D33" s="317"/>
      <c r="E33" s="317"/>
      <c r="F33" s="317"/>
      <c r="G33" s="317"/>
      <c r="H33" s="74"/>
    </row>
  </sheetData>
  <mergeCells count="12">
    <mergeCell ref="B33:G33"/>
    <mergeCell ref="D1:F1"/>
    <mergeCell ref="D2:F2"/>
    <mergeCell ref="D3:F3"/>
    <mergeCell ref="D4:F4"/>
    <mergeCell ref="A7:H7"/>
    <mergeCell ref="A9:H9"/>
    <mergeCell ref="A20:A21"/>
    <mergeCell ref="B20:B21"/>
    <mergeCell ref="C20:C21"/>
    <mergeCell ref="D20:G20"/>
    <mergeCell ref="H20:H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4"/>
  <sheetViews>
    <sheetView view="pageBreakPreview" topLeftCell="A7" zoomScale="60" zoomScaleNormal="80" workbookViewId="0">
      <selection activeCell="E31" sqref="E31"/>
    </sheetView>
  </sheetViews>
  <sheetFormatPr defaultRowHeight="14.5" x14ac:dyDescent="0.35"/>
  <cols>
    <col min="1" max="1" width="48.453125" style="54" customWidth="1"/>
    <col min="2" max="2" width="44.54296875" style="54" customWidth="1"/>
    <col min="3" max="3" width="17.453125" style="54" customWidth="1"/>
    <col min="4" max="4" width="13.54296875" style="54" customWidth="1"/>
    <col min="5" max="6" width="13.81640625" style="54" customWidth="1"/>
    <col min="7" max="7" width="11.81640625" style="54" customWidth="1"/>
    <col min="8" max="8" width="41.81640625" style="54" customWidth="1"/>
  </cols>
  <sheetData>
    <row r="1" spans="1:8" ht="18" x14ac:dyDescent="0.35">
      <c r="A1" s="1" t="s">
        <v>0</v>
      </c>
      <c r="B1" s="1" t="s">
        <v>0</v>
      </c>
      <c r="C1" s="2"/>
      <c r="D1" s="312"/>
      <c r="E1" s="312"/>
      <c r="F1" s="312"/>
      <c r="G1" s="3"/>
      <c r="H1" s="1" t="s">
        <v>1</v>
      </c>
    </row>
    <row r="2" spans="1:8" ht="72" x14ac:dyDescent="0.4">
      <c r="A2" s="73" t="s">
        <v>2</v>
      </c>
      <c r="B2" s="73" t="s">
        <v>44</v>
      </c>
      <c r="C2" s="4"/>
      <c r="D2" s="313"/>
      <c r="E2" s="313"/>
      <c r="F2" s="313"/>
      <c r="G2" s="5"/>
      <c r="H2" s="6" t="s">
        <v>3</v>
      </c>
    </row>
    <row r="3" spans="1:8" ht="18" x14ac:dyDescent="0.4">
      <c r="A3" s="7" t="s">
        <v>58</v>
      </c>
      <c r="B3" s="7" t="s">
        <v>4</v>
      </c>
      <c r="C3" s="8"/>
      <c r="D3" s="314"/>
      <c r="E3" s="314"/>
      <c r="F3" s="314"/>
      <c r="G3" s="9"/>
      <c r="H3" s="10" t="s">
        <v>57</v>
      </c>
    </row>
    <row r="4" spans="1:8" ht="18" x14ac:dyDescent="0.4">
      <c r="A4" s="11" t="s">
        <v>6</v>
      </c>
      <c r="B4" s="11" t="s">
        <v>6</v>
      </c>
      <c r="C4" s="12"/>
      <c r="D4" s="315"/>
      <c r="E4" s="315"/>
      <c r="F4" s="315"/>
      <c r="G4" s="13"/>
      <c r="H4" s="14" t="s">
        <v>7</v>
      </c>
    </row>
    <row r="5" spans="1:8" ht="15.5" x14ac:dyDescent="0.35">
      <c r="A5" s="15"/>
      <c r="B5" s="16"/>
      <c r="C5" s="16"/>
      <c r="D5" s="17"/>
      <c r="E5" s="17"/>
      <c r="F5" s="17"/>
      <c r="G5" s="18"/>
      <c r="H5" s="18"/>
    </row>
    <row r="6" spans="1:8" x14ac:dyDescent="0.35">
      <c r="A6" s="19"/>
      <c r="B6" s="20"/>
      <c r="C6" s="20"/>
      <c r="D6" s="20"/>
      <c r="E6" s="20"/>
      <c r="F6" s="20"/>
      <c r="G6" s="20"/>
      <c r="H6" s="20"/>
    </row>
    <row r="7" spans="1:8" ht="18" x14ac:dyDescent="0.35">
      <c r="A7" s="316" t="s">
        <v>8</v>
      </c>
      <c r="B7" s="316"/>
      <c r="C7" s="316"/>
      <c r="D7" s="316"/>
      <c r="E7" s="316"/>
      <c r="F7" s="316"/>
      <c r="G7" s="316"/>
      <c r="H7" s="316"/>
    </row>
    <row r="8" spans="1:8" ht="18" x14ac:dyDescent="0.4">
      <c r="A8" s="5"/>
      <c r="B8" s="72"/>
      <c r="C8" s="72"/>
      <c r="D8" s="72"/>
      <c r="E8" s="72"/>
      <c r="F8" s="72"/>
      <c r="G8" s="72"/>
      <c r="H8" s="5"/>
    </row>
    <row r="9" spans="1:8" ht="18" x14ac:dyDescent="0.35">
      <c r="A9" s="308" t="s">
        <v>62</v>
      </c>
      <c r="B9" s="308"/>
      <c r="C9" s="308"/>
      <c r="D9" s="308"/>
      <c r="E9" s="308"/>
      <c r="F9" s="308"/>
      <c r="G9" s="308"/>
      <c r="H9" s="308"/>
    </row>
    <row r="10" spans="1:8" ht="17.5" x14ac:dyDescent="0.35">
      <c r="A10" s="21"/>
      <c r="B10" s="21"/>
      <c r="C10" s="21"/>
      <c r="D10" s="21"/>
      <c r="E10" s="21"/>
      <c r="F10" s="21"/>
      <c r="G10" s="21"/>
      <c r="H10" s="22"/>
    </row>
    <row r="11" spans="1:8" ht="15.5" x14ac:dyDescent="0.35">
      <c r="A11" s="23"/>
      <c r="B11" s="24" t="s">
        <v>9</v>
      </c>
      <c r="C11" s="23"/>
      <c r="D11" s="23"/>
      <c r="E11" s="23"/>
      <c r="F11" s="23"/>
      <c r="G11" s="25"/>
      <c r="H11" s="26" t="s">
        <v>10</v>
      </c>
    </row>
    <row r="12" spans="1:8" ht="15.5" x14ac:dyDescent="0.35">
      <c r="A12" s="23"/>
      <c r="B12" s="24" t="s">
        <v>11</v>
      </c>
      <c r="C12" s="23"/>
      <c r="D12" s="23"/>
      <c r="E12" s="23"/>
      <c r="F12" s="23"/>
      <c r="G12" s="25"/>
      <c r="H12" s="26"/>
    </row>
    <row r="13" spans="1:8" ht="15.5" x14ac:dyDescent="0.35">
      <c r="A13" s="27"/>
      <c r="B13" s="28" t="s">
        <v>12</v>
      </c>
      <c r="C13" s="29"/>
      <c r="D13" s="30"/>
      <c r="E13" s="29"/>
      <c r="F13" s="29"/>
      <c r="G13" s="29"/>
      <c r="H13" s="31"/>
    </row>
    <row r="14" spans="1:8" ht="15.5" x14ac:dyDescent="0.35">
      <c r="A14" s="27"/>
      <c r="B14" s="28" t="s">
        <v>13</v>
      </c>
      <c r="C14" s="29"/>
      <c r="D14" s="29"/>
      <c r="E14" s="29"/>
      <c r="F14" s="29"/>
      <c r="G14" s="29"/>
      <c r="H14" s="75" t="s">
        <v>14</v>
      </c>
    </row>
    <row r="15" spans="1:8" ht="15.5" x14ac:dyDescent="0.35">
      <c r="A15" s="27"/>
      <c r="B15" s="28" t="s">
        <v>15</v>
      </c>
      <c r="C15" s="29"/>
      <c r="D15" s="25"/>
      <c r="E15" s="25"/>
      <c r="F15" s="25"/>
      <c r="G15" s="25"/>
      <c r="H15" s="76" t="s">
        <v>16</v>
      </c>
    </row>
    <row r="16" spans="1:8" ht="15.5" x14ac:dyDescent="0.35">
      <c r="A16" s="32"/>
      <c r="B16" s="28" t="s">
        <v>17</v>
      </c>
      <c r="C16" s="29"/>
      <c r="D16" s="29"/>
      <c r="E16" s="29"/>
      <c r="F16" s="29"/>
      <c r="G16" s="33"/>
      <c r="H16" s="64">
        <f>SUM(C22:C27)</f>
        <v>5072</v>
      </c>
    </row>
    <row r="17" spans="1:8" ht="15.5" x14ac:dyDescent="0.35">
      <c r="A17" s="27"/>
      <c r="B17" s="28" t="s">
        <v>18</v>
      </c>
      <c r="C17" s="29"/>
      <c r="D17" s="29"/>
      <c r="E17" s="29"/>
      <c r="F17" s="29"/>
      <c r="G17" s="25"/>
      <c r="H17" s="76" t="s">
        <v>59</v>
      </c>
    </row>
    <row r="18" spans="1:8" ht="15.5" x14ac:dyDescent="0.35">
      <c r="A18" s="27"/>
      <c r="B18" s="28" t="s">
        <v>19</v>
      </c>
      <c r="C18" s="29"/>
      <c r="D18" s="29"/>
      <c r="E18" s="29"/>
      <c r="F18" s="29"/>
      <c r="G18" s="15"/>
      <c r="H18" s="34" t="s">
        <v>37</v>
      </c>
    </row>
    <row r="19" spans="1:8" ht="15.5" x14ac:dyDescent="0.35">
      <c r="A19" s="63" t="s">
        <v>20</v>
      </c>
      <c r="B19" s="28"/>
      <c r="C19" s="27"/>
      <c r="D19" s="27"/>
      <c r="E19" s="27"/>
      <c r="F19" s="27"/>
      <c r="G19" s="27"/>
      <c r="H19" s="28"/>
    </row>
    <row r="20" spans="1:8" ht="15.5" x14ac:dyDescent="0.35">
      <c r="A20" s="309" t="s">
        <v>21</v>
      </c>
      <c r="B20" s="309" t="s">
        <v>22</v>
      </c>
      <c r="C20" s="310" t="s">
        <v>23</v>
      </c>
      <c r="D20" s="309" t="s">
        <v>24</v>
      </c>
      <c r="E20" s="309"/>
      <c r="F20" s="309"/>
      <c r="G20" s="309"/>
      <c r="H20" s="309" t="s">
        <v>25</v>
      </c>
    </row>
    <row r="21" spans="1:8" ht="31" x14ac:dyDescent="0.35">
      <c r="A21" s="309"/>
      <c r="B21" s="309"/>
      <c r="C21" s="311"/>
      <c r="D21" s="71" t="s">
        <v>26</v>
      </c>
      <c r="E21" s="71" t="s">
        <v>27</v>
      </c>
      <c r="F21" s="71" t="s">
        <v>28</v>
      </c>
      <c r="G21" s="71" t="s">
        <v>29</v>
      </c>
      <c r="H21" s="309"/>
    </row>
    <row r="22" spans="1:8" ht="31" x14ac:dyDescent="0.35">
      <c r="A22" s="78" t="s">
        <v>53</v>
      </c>
      <c r="B22" s="79" t="s">
        <v>54</v>
      </c>
      <c r="C22" s="68"/>
      <c r="D22" s="71"/>
      <c r="E22" s="67">
        <v>0.75</v>
      </c>
      <c r="F22" s="67">
        <v>0.25</v>
      </c>
      <c r="G22" s="67">
        <f>F22+E22</f>
        <v>1</v>
      </c>
      <c r="H22" s="71" t="s">
        <v>60</v>
      </c>
    </row>
    <row r="23" spans="1:8" ht="15.75" customHeight="1" x14ac:dyDescent="0.35">
      <c r="A23" s="55" t="s">
        <v>55</v>
      </c>
      <c r="B23" s="62" t="s">
        <v>41</v>
      </c>
      <c r="C23" s="69" t="s">
        <v>56</v>
      </c>
      <c r="D23" s="36">
        <v>4.1666666666666664E-2</v>
      </c>
      <c r="E23" s="37">
        <f>D23+G22</f>
        <v>1.0416666666666667</v>
      </c>
      <c r="F23" s="37">
        <v>8.3333333333333329E-2</v>
      </c>
      <c r="G23" s="37">
        <f t="shared" ref="G23:G27" si="0">E23+F23</f>
        <v>1.125</v>
      </c>
      <c r="H23" s="38" t="s">
        <v>30</v>
      </c>
    </row>
    <row r="24" spans="1:8" ht="42" x14ac:dyDescent="0.35">
      <c r="A24" s="55" t="s">
        <v>38</v>
      </c>
      <c r="B24" s="56" t="s">
        <v>39</v>
      </c>
      <c r="C24" s="40">
        <v>2536</v>
      </c>
      <c r="D24" s="36">
        <v>2.1666666666666665</v>
      </c>
      <c r="E24" s="37">
        <f>G23+D24</f>
        <v>3.2916666666666665</v>
      </c>
      <c r="F24" s="67">
        <v>0.25</v>
      </c>
      <c r="G24" s="37">
        <f t="shared" si="0"/>
        <v>3.5416666666666665</v>
      </c>
      <c r="H24" s="38" t="s">
        <v>61</v>
      </c>
    </row>
    <row r="25" spans="1:8" ht="16.5" x14ac:dyDescent="0.35">
      <c r="A25" s="55"/>
      <c r="B25" s="56"/>
      <c r="C25" s="40"/>
      <c r="D25" s="36"/>
      <c r="E25" s="37">
        <f>G24</f>
        <v>3.5416666666666665</v>
      </c>
      <c r="F25" s="37">
        <v>0.33333333333333331</v>
      </c>
      <c r="G25" s="37">
        <f t="shared" si="0"/>
        <v>3.875</v>
      </c>
      <c r="H25" s="38" t="s">
        <v>40</v>
      </c>
    </row>
    <row r="26" spans="1:8" ht="42" x14ac:dyDescent="0.35">
      <c r="A26" s="57" t="s">
        <v>38</v>
      </c>
      <c r="B26" s="58" t="s">
        <v>39</v>
      </c>
      <c r="C26" s="41"/>
      <c r="D26" s="36"/>
      <c r="E26" s="37">
        <f>G25</f>
        <v>3.875</v>
      </c>
      <c r="F26" s="37">
        <v>8.3333333333333329E-2</v>
      </c>
      <c r="G26" s="37">
        <f t="shared" si="0"/>
        <v>3.9583333333333335</v>
      </c>
      <c r="H26" s="39" t="s">
        <v>30</v>
      </c>
    </row>
    <row r="27" spans="1:8" ht="16.5" x14ac:dyDescent="0.35">
      <c r="A27" s="55" t="s">
        <v>55</v>
      </c>
      <c r="B27" s="62" t="s">
        <v>41</v>
      </c>
      <c r="C27" s="40">
        <f>SUM(C23:C26)</f>
        <v>2536</v>
      </c>
      <c r="D27" s="36">
        <v>2.1666666666666665</v>
      </c>
      <c r="E27" s="37">
        <f>D27+G26</f>
        <v>6.125</v>
      </c>
      <c r="F27" s="37">
        <v>8.3333333333333329E-2</v>
      </c>
      <c r="G27" s="37">
        <f t="shared" si="0"/>
        <v>6.208333333333333</v>
      </c>
      <c r="H27" s="39" t="s">
        <v>31</v>
      </c>
    </row>
    <row r="28" spans="1:8" ht="15.5" x14ac:dyDescent="0.35">
      <c r="A28" s="42"/>
      <c r="B28" s="43"/>
      <c r="C28" s="44"/>
      <c r="D28" s="44"/>
      <c r="E28" s="45"/>
      <c r="F28" s="46"/>
      <c r="G28" s="46"/>
      <c r="H28" s="47"/>
    </row>
    <row r="29" spans="1:8" ht="15.5" x14ac:dyDescent="0.35">
      <c r="A29" s="42" t="s">
        <v>32</v>
      </c>
      <c r="B29" s="48">
        <f>SUM(D23:D27,F22:F27)</f>
        <v>5.4583333333333321</v>
      </c>
      <c r="C29" s="44"/>
      <c r="D29" s="44"/>
      <c r="E29" s="45"/>
      <c r="F29" s="46"/>
      <c r="G29" s="46"/>
      <c r="H29" s="47"/>
    </row>
    <row r="30" spans="1:8" ht="15.5" x14ac:dyDescent="0.35">
      <c r="A30" s="49" t="s">
        <v>33</v>
      </c>
      <c r="B30" s="48">
        <f>SUM(D23:D27)</f>
        <v>4.375</v>
      </c>
      <c r="C30" s="50"/>
      <c r="D30" s="45"/>
      <c r="E30" s="44"/>
      <c r="F30" s="51" t="s">
        <v>34</v>
      </c>
      <c r="G30" s="51"/>
      <c r="H30" s="51"/>
    </row>
    <row r="31" spans="1:8" ht="15.5" x14ac:dyDescent="0.35">
      <c r="A31" s="49" t="s">
        <v>35</v>
      </c>
      <c r="B31" s="48">
        <f>F23+F24+F26+F27+F22</f>
        <v>0.75</v>
      </c>
      <c r="C31" s="44"/>
      <c r="D31" s="44"/>
      <c r="E31" s="50"/>
      <c r="F31" s="46"/>
      <c r="G31" s="52"/>
      <c r="H31" s="47"/>
    </row>
    <row r="32" spans="1:8" ht="15.5" x14ac:dyDescent="0.35">
      <c r="A32" s="27"/>
      <c r="B32" s="27"/>
      <c r="C32" s="27"/>
      <c r="D32" s="27"/>
      <c r="E32" s="27"/>
      <c r="F32" s="27"/>
      <c r="G32" s="27"/>
      <c r="H32" s="27"/>
    </row>
    <row r="33" spans="1:8" ht="15.5" x14ac:dyDescent="0.35">
      <c r="A33" s="27"/>
      <c r="B33" s="27"/>
      <c r="C33" s="27"/>
      <c r="D33" s="27"/>
      <c r="E33" s="27"/>
      <c r="F33" s="27"/>
      <c r="G33" s="27"/>
      <c r="H33" s="27"/>
    </row>
    <row r="34" spans="1:8" ht="15.5" x14ac:dyDescent="0.35">
      <c r="A34" s="74"/>
      <c r="B34" s="317"/>
      <c r="C34" s="317"/>
      <c r="D34" s="317"/>
      <c r="E34" s="317"/>
      <c r="F34" s="317"/>
      <c r="G34" s="317"/>
      <c r="H34" s="74"/>
    </row>
  </sheetData>
  <mergeCells count="12">
    <mergeCell ref="B34:G34"/>
    <mergeCell ref="D1:F1"/>
    <mergeCell ref="D2:F2"/>
    <mergeCell ref="D3:F3"/>
    <mergeCell ref="D4:F4"/>
    <mergeCell ref="A7:H7"/>
    <mergeCell ref="A9:H9"/>
    <mergeCell ref="A20:A21"/>
    <mergeCell ref="B20:B21"/>
    <mergeCell ref="C20:C21"/>
    <mergeCell ref="D20:G20"/>
    <mergeCell ref="H20:H21"/>
  </mergeCells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6</vt:i4>
      </vt:variant>
    </vt:vector>
  </HeadingPairs>
  <TitlesOfParts>
    <vt:vector size="15" baseType="lpstr">
      <vt:lpstr>Проект расписания Сибирь</vt:lpstr>
      <vt:lpstr>23.07.20</vt:lpstr>
      <vt:lpstr>Казань</vt:lpstr>
      <vt:lpstr>19.08.2021</vt:lpstr>
      <vt:lpstr>08.09.2025</vt:lpstr>
      <vt:lpstr>Кзн - Екат</vt:lpstr>
      <vt:lpstr>Кзн - Екат </vt:lpstr>
      <vt:lpstr>15.06.20</vt:lpstr>
      <vt:lpstr>с ММПО</vt:lpstr>
      <vt:lpstr>'08.09.2025'!Область_печати</vt:lpstr>
      <vt:lpstr>'19.08.2021'!Область_печати</vt:lpstr>
      <vt:lpstr>'23.07.20'!Область_печати</vt:lpstr>
      <vt:lpstr>Казань!Область_печати</vt:lpstr>
      <vt:lpstr>'Кзн - Екат'!Область_печати</vt:lpstr>
      <vt:lpstr>'Кзн - Екат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Завьялова Светлана Анатольевна</dc:creator>
  <cp:lastModifiedBy>Лемешко Сергей Олегович</cp:lastModifiedBy>
  <cp:lastPrinted>2021-07-06T13:42:25Z</cp:lastPrinted>
  <dcterms:created xsi:type="dcterms:W3CDTF">2020-05-26T13:07:07Z</dcterms:created>
  <dcterms:modified xsi:type="dcterms:W3CDTF">2026-01-20T10:17:43Z</dcterms:modified>
</cp:coreProperties>
</file>