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00" firstSheet="8" activeTab="8"/>
  </bookViews>
  <sheets>
    <sheet name="ДЕЙСТ" sheetId="8" state="hidden" r:id="rId1"/>
    <sheet name="ПРОЕКТ" sheetId="9" state="hidden" r:id="rId2"/>
    <sheet name="км" sheetId="10" state="hidden" r:id="rId3"/>
    <sheet name="ПРОЕКТ ДП" sheetId="11" state="hidden" r:id="rId4"/>
    <sheet name="ПРОЕКТ Волга-1" sheetId="12" state="hidden" r:id="rId5"/>
    <sheet name="Проект Юг" sheetId="13" state="hidden" r:id="rId6"/>
    <sheet name="В-1" sheetId="14" state="hidden" r:id="rId7"/>
    <sheet name="26.03.2021" sheetId="15" state="hidden" r:id="rId8"/>
    <sheet name="20.05.2025" sheetId="17" r:id="rId9"/>
    <sheet name="с 26.03.2021 (2)" sheetId="16" state="hidden" r:id="rId10"/>
  </sheets>
  <definedNames>
    <definedName name="_xlnm.Print_Area" localSheetId="8">'20.05.2025'!$A$1:$I$31</definedName>
    <definedName name="_xlnm.Print_Area" localSheetId="7">'26.03.2021'!$A$1:$I$31</definedName>
  </definedNames>
  <calcPr calcId="162913"/>
</workbook>
</file>

<file path=xl/calcChain.xml><?xml version="1.0" encoding="utf-8"?>
<calcChain xmlns="http://schemas.openxmlformats.org/spreadsheetml/2006/main">
  <c r="B29" i="17" l="1"/>
  <c r="B28" i="17"/>
  <c r="B27" i="17"/>
  <c r="H20" i="17"/>
  <c r="F21" i="17" s="1"/>
  <c r="H21" i="17" s="1"/>
  <c r="F22" i="17" s="1"/>
  <c r="H22" i="17" s="1"/>
  <c r="F23" i="17" s="1"/>
  <c r="H23" i="17" s="1"/>
  <c r="F24" i="17" s="1"/>
  <c r="H24" i="17" s="1"/>
  <c r="F25" i="17" s="1"/>
  <c r="H25" i="17" s="1"/>
  <c r="B14" i="17"/>
  <c r="B29" i="15" l="1"/>
  <c r="B28" i="15"/>
  <c r="B27" i="15"/>
  <c r="B14" i="15"/>
  <c r="I4" i="15"/>
  <c r="C4" i="15"/>
  <c r="A4" i="15"/>
  <c r="B33" i="16"/>
  <c r="B32" i="16"/>
  <c r="B31" i="16"/>
  <c r="E23" i="16"/>
  <c r="G23" i="16" s="1"/>
  <c r="E24" i="16" s="1"/>
  <c r="G24" i="16" s="1"/>
  <c r="E25" i="16" s="1"/>
  <c r="G25" i="16" s="1"/>
  <c r="E26" i="16" s="1"/>
  <c r="G26" i="16" s="1"/>
  <c r="E27" i="16" s="1"/>
  <c r="G27" i="16" s="1"/>
  <c r="G22" i="16"/>
  <c r="B16" i="16"/>
  <c r="H20" i="15" l="1"/>
  <c r="F21" i="15" s="1"/>
  <c r="H21" i="15" s="1"/>
  <c r="F22" i="15" s="1"/>
  <c r="H22" i="15" s="1"/>
  <c r="F23" i="15" s="1"/>
  <c r="H23" i="15" s="1"/>
  <c r="F24" i="15" s="1"/>
  <c r="H24" i="15" s="1"/>
  <c r="F25" i="15" s="1"/>
  <c r="H25" i="15" s="1"/>
  <c r="B33" i="14" l="1"/>
  <c r="B32" i="14"/>
  <c r="B31" i="14"/>
  <c r="G22" i="14"/>
  <c r="E23" i="14" s="1"/>
  <c r="G23" i="14" s="1"/>
  <c r="E24" i="14" s="1"/>
  <c r="G24" i="14" s="1"/>
  <c r="E25" i="14" s="1"/>
  <c r="G25" i="14" s="1"/>
  <c r="E26" i="14" s="1"/>
  <c r="G26" i="14" s="1"/>
  <c r="E27" i="14" s="1"/>
  <c r="G27" i="14" s="1"/>
  <c r="B16" i="14"/>
  <c r="B34" i="13" l="1"/>
  <c r="B33" i="13"/>
  <c r="B32" i="13"/>
  <c r="B31" i="13"/>
  <c r="G22" i="13"/>
  <c r="E23" i="13" s="1"/>
  <c r="G23" i="13" s="1"/>
  <c r="E24" i="13" s="1"/>
  <c r="G24" i="13" s="1"/>
  <c r="E25" i="13" s="1"/>
  <c r="G25" i="13" s="1"/>
  <c r="E26" i="13" s="1"/>
  <c r="G26" i="13" s="1"/>
  <c r="E27" i="13" s="1"/>
  <c r="G27" i="13" s="1"/>
  <c r="B16" i="13"/>
  <c r="B34" i="12" l="1"/>
  <c r="B33" i="12"/>
  <c r="B32" i="12"/>
  <c r="B31" i="12"/>
  <c r="G22" i="12"/>
  <c r="B16" i="12"/>
  <c r="E23" i="12" l="1"/>
  <c r="G23" i="12" s="1"/>
  <c r="E24" i="12" s="1"/>
  <c r="G24" i="12" s="1"/>
  <c r="B34" i="11"/>
  <c r="B33" i="11"/>
  <c r="B32" i="11"/>
  <c r="B31" i="11"/>
  <c r="G22" i="11"/>
  <c r="E23" i="11" s="1"/>
  <c r="G23" i="11" s="1"/>
  <c r="E24" i="11" s="1"/>
  <c r="G24" i="11" s="1"/>
  <c r="E25" i="11" s="1"/>
  <c r="G25" i="11" s="1"/>
  <c r="B16" i="11"/>
  <c r="E25" i="12" l="1"/>
  <c r="G25" i="12" s="1"/>
  <c r="E26" i="12" s="1"/>
  <c r="G26" i="12" s="1"/>
  <c r="E27" i="12" s="1"/>
  <c r="G27" i="12" s="1"/>
  <c r="E26" i="11"/>
  <c r="G26" i="11" s="1"/>
  <c r="E27" i="11" s="1"/>
  <c r="G27" i="11" s="1"/>
  <c r="B32" i="8"/>
  <c r="B33" i="8"/>
  <c r="B34" i="8"/>
  <c r="B35" i="8"/>
  <c r="B33" i="9"/>
  <c r="B34" i="9"/>
  <c r="B35" i="9"/>
  <c r="B36" i="9"/>
  <c r="B16" i="9"/>
  <c r="E22" i="8"/>
  <c r="G22" i="8" s="1"/>
  <c r="E23" i="8" s="1"/>
  <c r="G23" i="8" s="1"/>
  <c r="E24" i="8" s="1"/>
  <c r="G24" i="8" s="1"/>
  <c r="E25" i="8" s="1"/>
  <c r="G25" i="8" s="1"/>
  <c r="E26" i="8" s="1"/>
  <c r="G26" i="8" s="1"/>
  <c r="E27" i="8" s="1"/>
  <c r="G27" i="8" s="1"/>
  <c r="E28" i="8" s="1"/>
  <c r="G28" i="8" s="1"/>
  <c r="E29" i="8" s="1"/>
  <c r="G29" i="8" s="1"/>
  <c r="E30" i="8" s="1"/>
  <c r="G30" i="8" s="1"/>
  <c r="G21" i="8"/>
  <c r="H15" i="8"/>
  <c r="G22" i="9"/>
  <c r="E23" i="9" s="1"/>
  <c r="G23" i="9" s="1"/>
  <c r="E24" i="9" s="1"/>
  <c r="G24" i="9" s="1"/>
  <c r="E25" i="9" s="1"/>
  <c r="G25" i="9" s="1"/>
  <c r="E26" i="9" s="1"/>
  <c r="G26" i="9" s="1"/>
  <c r="E27" i="9" s="1"/>
  <c r="G27" i="9" s="1"/>
  <c r="E28" i="9" s="1"/>
  <c r="G28" i="9" s="1"/>
  <c r="E29" i="9" l="1"/>
  <c r="G29" i="9" s="1"/>
</calcChain>
</file>

<file path=xl/sharedStrings.xml><?xml version="1.0" encoding="utf-8"?>
<sst xmlns="http://schemas.openxmlformats.org/spreadsheetml/2006/main" count="556" uniqueCount="121">
  <si>
    <t>УТВЕРЖДАЮ:</t>
  </si>
  <si>
    <t>Адрес</t>
  </si>
  <si>
    <t>Примечание</t>
  </si>
  <si>
    <t>"____"_____________2019г.</t>
  </si>
  <si>
    <t>СОГЛАСОВАНО:</t>
  </si>
  <si>
    <t>Расстояния между пунктами обмена (км)</t>
  </si>
  <si>
    <t>Наименование пунктов обмена по пути следования от начального пункта до конечного</t>
  </si>
  <si>
    <t>Прибытие  час.мин</t>
  </si>
  <si>
    <t>Стоянка час.мин</t>
  </si>
  <si>
    <t>Отправление час.мин</t>
  </si>
  <si>
    <t>наемный</t>
  </si>
  <si>
    <t>Руководитель службы управлением транспортом МР Волга 1                                           ФГУП "Почта России"</t>
  </si>
  <si>
    <t>____________ Е.В. Бажина</t>
  </si>
  <si>
    <t>_______________М.В. Сигаев</t>
  </si>
  <si>
    <t>РАСПИСАНИЕ</t>
  </si>
  <si>
    <t xml:space="preserve"> движения автотранспорта с почтой по магистральному маршруту</t>
  </si>
  <si>
    <t>Тип маршрута:</t>
  </si>
  <si>
    <t>Магистральный</t>
  </si>
  <si>
    <t>Номер расписания:</t>
  </si>
  <si>
    <t>Дата ввода:</t>
  </si>
  <si>
    <t>Частота курсирования:</t>
  </si>
  <si>
    <t>Наименование перевозчика:</t>
  </si>
  <si>
    <t>Протяженность маршрута (км.):</t>
  </si>
  <si>
    <t>Вид обмена:</t>
  </si>
  <si>
    <t>Грузоподъемность ТС (кг.):</t>
  </si>
  <si>
    <t>Наименование пунктов обмена по пути следования от начального пункта до конечного (отдых)</t>
  </si>
  <si>
    <t xml:space="preserve">Время движения автомашины </t>
  </si>
  <si>
    <t>В пути             час. мин.</t>
  </si>
  <si>
    <t>Прибытие           час. мин.</t>
  </si>
  <si>
    <t>Всего на маршруте</t>
  </si>
  <si>
    <t>Время в пути</t>
  </si>
  <si>
    <t>Время ПРР</t>
  </si>
  <si>
    <t>Перерыв (отдых)</t>
  </si>
  <si>
    <t>ПРОЕКТ</t>
  </si>
  <si>
    <t>Ежедневно</t>
  </si>
  <si>
    <t>Конт/Россыпь</t>
  </si>
  <si>
    <t>10т</t>
  </si>
  <si>
    <t>НИЖНИЙ НОВГОРОД МСЦ</t>
  </si>
  <si>
    <t>Отдых водителей</t>
  </si>
  <si>
    <t>ОТДЫХ</t>
  </si>
  <si>
    <t>г. Нижний Новгород, Московское шоссе, 52</t>
  </si>
  <si>
    <t>г. Нижний Новгород, Московское шоссе, 250</t>
  </si>
  <si>
    <t xml:space="preserve">                                             Нижний Новгород - Липецк - Воронеж и обратно</t>
  </si>
  <si>
    <t>Заместитель директора по логистике МР Южный  ФГУП "Почта России"</t>
  </si>
  <si>
    <t>____________ К.Т. Адиулин</t>
  </si>
  <si>
    <t>Руководитель Департамента управления транспортом Блока логистики  ФГУП "Почта России"</t>
  </si>
  <si>
    <t xml:space="preserve">ЛИПЕЦК ЦОСПП   </t>
  </si>
  <si>
    <t>г. Липецк, ул. Гагарина, 108</t>
  </si>
  <si>
    <t>Выгрузка всех видов почты</t>
  </si>
  <si>
    <t>Погрузка всех видов почты</t>
  </si>
  <si>
    <t xml:space="preserve">ВОРОНЕЖ МСЦ   </t>
  </si>
  <si>
    <t>г. Воронеж, ул. Кольцовская, 14а</t>
  </si>
  <si>
    <t>Выгрузка/погрузка всех видов почты</t>
  </si>
  <si>
    <t>СОГЛАСОВАНО</t>
  </si>
  <si>
    <t>УТВЕРЖДАЮ</t>
  </si>
  <si>
    <t>Заместитель директора по логистике макрорегион "Южный" АО "Почта России"</t>
  </si>
  <si>
    <t>Заместитель директора по логистике  МР "МОСКВА и МО"                                                  АО "Почта России"</t>
  </si>
  <si>
    <t>Руководитель Департамента управления транспортом Блок логистики                                                                              АО "Почта России"</t>
  </si>
  <si>
    <t>____________Л.В. Черткова</t>
  </si>
  <si>
    <t>__________ А.В. Милихин</t>
  </si>
  <si>
    <t>_____________ М.В. Сигаев</t>
  </si>
  <si>
    <t>________  2019г.</t>
  </si>
  <si>
    <t>_______ 2019г.</t>
  </si>
  <si>
    <t>_______2019г</t>
  </si>
  <si>
    <t>Расписание движения транспорта по магистральному маршруту</t>
  </si>
  <si>
    <t>Москва ПЖДП при Павелецком вокзале - ЛИПЕЦК - ВОРОНЕЖ  - ЛИПЕЦК -  Москва ПЖД при Павелецком вокзале</t>
  </si>
  <si>
    <t>Тип маршрута</t>
  </si>
  <si>
    <t>Номер расписания</t>
  </si>
  <si>
    <t>Дата ввода</t>
  </si>
  <si>
    <t>Частота курсирования</t>
  </si>
  <si>
    <t>Наименование перевозчика</t>
  </si>
  <si>
    <t>Протяженность маршрута</t>
  </si>
  <si>
    <t>Вид обмена</t>
  </si>
  <si>
    <t>КСРП-П, россыпь</t>
  </si>
  <si>
    <t xml:space="preserve">Грузоподъемность </t>
  </si>
  <si>
    <t>20 т</t>
  </si>
  <si>
    <t>В пути   час .мин</t>
  </si>
  <si>
    <t>ПЖДП при Павелецком вокзале</t>
  </si>
  <si>
    <t>г. Москва, ул. Дубининская,7</t>
  </si>
  <si>
    <t xml:space="preserve"> </t>
  </si>
  <si>
    <t>Время в обмене</t>
  </si>
  <si>
    <t>Главный специалист ГУПТ ОУА ДУТ                                                                     Мягкова С.П.</t>
  </si>
  <si>
    <t>Заместитель директора по логистике МР Южный  АО "Почта России"</t>
  </si>
  <si>
    <t>Руководитель службы управлением транспортом МР Волга 1                                           АО "Почта России"</t>
  </si>
  <si>
    <t>Руководитель Департамента управления транспортом Блока логистики  АО "Почта России"</t>
  </si>
  <si>
    <t>Руководитель службы управлением транспортом МР "ВОЛГА 1"                                          АО "Почта России"</t>
  </si>
  <si>
    <t>Заместитель директора по логистике МР "ЮЖНЫЙ"                                                               АО "Почта России"</t>
  </si>
  <si>
    <t>02.12.2019г.</t>
  </si>
  <si>
    <t>____________ А.Н, Плотников</t>
  </si>
  <si>
    <t>_______________А.В. Милихин</t>
  </si>
  <si>
    <t>"____"_____________2021г.</t>
  </si>
  <si>
    <t>26.03.2021г.</t>
  </si>
  <si>
    <t>Заместитель директора по логистике МР "ЮЖНЫЙ" АО "Почта России"</t>
  </si>
  <si>
    <t>Заместитель директора по логистике МР "ВОЛГА" АО "Почта России"</t>
  </si>
  <si>
    <t>398910</t>
  </si>
  <si>
    <t>394960</t>
  </si>
  <si>
    <t>Индекс</t>
  </si>
  <si>
    <t>Часовой пояс</t>
  </si>
  <si>
    <t>г. Нижний Новгород, Московское шоссе, д. 52</t>
  </si>
  <si>
    <t>г. Липецк, ул. Гагарина, д. 108</t>
  </si>
  <si>
    <t>г. Воронеж, ул. Кольцовская, д. 14а</t>
  </si>
  <si>
    <t>час.</t>
  </si>
  <si>
    <t>Е.В. Бажина</t>
  </si>
  <si>
    <t>А.Н. Плотников</t>
  </si>
  <si>
    <t>А.В. Милихин</t>
  </si>
  <si>
    <t>Главный специалист ГУПТ ОУА ДУТ           С.С. Михальчук</t>
  </si>
  <si>
    <t>Время движения автомашины</t>
  </si>
  <si>
    <t>В пути
час. мин</t>
  </si>
  <si>
    <t>Прибытие 
час. мин</t>
  </si>
  <si>
    <t>Стоянка
час.мин</t>
  </si>
  <si>
    <t>Отправление
час.мин</t>
  </si>
  <si>
    <t>Погрузка</t>
  </si>
  <si>
    <t>Выгрузка</t>
  </si>
  <si>
    <t>Выгрузка/погрузка</t>
  </si>
  <si>
    <t>НИЖНИЙ НОВГОРОД - ЛИПЕЦК - ВОРОНЕЖ - ЛИПЕЦК - НИЖНИЙ НОВГОРОД</t>
  </si>
  <si>
    <t>Расписание движения автотранспорта по магистральному маршруту</t>
  </si>
  <si>
    <t>52.24.12</t>
  </si>
  <si>
    <t>магистральный</t>
  </si>
  <si>
    <t>ежедневно</t>
  </si>
  <si>
    <t>контейнеры, россыпь</t>
  </si>
  <si>
    <t>время московское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</si>
</sst>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h]:mm:ss;@"/>
    <numFmt numFmtId="166" formatCode="h:mm;@"/>
    <numFmt numFmtId="167" formatCode="h:mm:ss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214">
    <xf numFmtId="0" fontId="0" fillId="0" borderId="0" xfId="0"/>
    <xf numFmtId="0" fontId="6" fillId="0" borderId="0" xfId="1" applyFont="1" applyFill="1"/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Border="1" applyAlignment="1"/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2" applyFont="1" applyFill="1" applyAlignment="1"/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20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5" fontId="7" fillId="0" borderId="0" xfId="4" applyNumberFormat="1" applyFont="1" applyFill="1" applyBorder="1" applyAlignment="1">
      <alignment vertical="center" wrapText="1"/>
    </xf>
    <xf numFmtId="20" fontId="7" fillId="0" borderId="0" xfId="4" applyNumberFormat="1" applyFont="1" applyFill="1" applyBorder="1" applyAlignment="1">
      <alignment horizontal="left" vertical="center" wrapText="1"/>
    </xf>
    <xf numFmtId="164" fontId="8" fillId="0" borderId="0" xfId="2" applyNumberFormat="1" applyFont="1" applyFill="1" applyBorder="1" applyAlignment="1">
      <alignment horizontal="left" vertical="center" wrapText="1"/>
    </xf>
    <xf numFmtId="167" fontId="7" fillId="0" borderId="0" xfId="4" applyNumberFormat="1" applyFont="1" applyFill="1" applyBorder="1" applyAlignment="1">
      <alignment vertical="center" wrapText="1"/>
    </xf>
    <xf numFmtId="167" fontId="7" fillId="0" borderId="0" xfId="4" applyNumberFormat="1" applyFont="1" applyFill="1" applyBorder="1" applyAlignment="1">
      <alignment horizontal="right" vertical="center" wrapText="1"/>
    </xf>
    <xf numFmtId="0" fontId="7" fillId="0" borderId="0" xfId="5" applyFont="1" applyFill="1" applyAlignment="1"/>
    <xf numFmtId="0" fontId="7" fillId="0" borderId="0" xfId="0" applyFont="1" applyFill="1" applyAlignment="1"/>
    <xf numFmtId="0" fontId="1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right"/>
    </xf>
    <xf numFmtId="0" fontId="17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0" xfId="1" applyFont="1" applyFill="1"/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7" fillId="0" borderId="0" xfId="1" applyFont="1" applyBorder="1" applyAlignment="1">
      <alignment horizontal="right"/>
    </xf>
    <xf numFmtId="0" fontId="18" fillId="0" borderId="0" xfId="0" applyFont="1"/>
    <xf numFmtId="49" fontId="10" fillId="0" borderId="0" xfId="0" applyNumberFormat="1" applyFont="1" applyFill="1" applyAlignment="1">
      <alignment horizontal="left"/>
    </xf>
    <xf numFmtId="14" fontId="10" fillId="0" borderId="0" xfId="0" applyNumberFormat="1" applyFont="1" applyFill="1" applyAlignment="1">
      <alignment horizontal="left"/>
    </xf>
    <xf numFmtId="0" fontId="17" fillId="0" borderId="5" xfId="3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19" fillId="2" borderId="1" xfId="4" applyNumberFormat="1" applyFont="1" applyFill="1" applyBorder="1" applyAlignment="1">
      <alignment horizontal="center" vertical="center"/>
    </xf>
    <xf numFmtId="166" fontId="19" fillId="0" borderId="1" xfId="0" applyNumberFormat="1" applyFont="1" applyFill="1" applyBorder="1" applyAlignment="1">
      <alignment horizontal="center" vertical="center" wrapText="1"/>
    </xf>
    <xf numFmtId="166" fontId="19" fillId="0" borderId="2" xfId="0" applyNumberFormat="1" applyFont="1" applyFill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 wrapText="1"/>
    </xf>
    <xf numFmtId="20" fontId="7" fillId="0" borderId="0" xfId="4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9" fillId="0" borderId="0" xfId="6" applyFont="1" applyFill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5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7" fillId="0" borderId="0" xfId="1" applyFont="1" applyFill="1" applyBorder="1"/>
    <xf numFmtId="0" fontId="5" fillId="0" borderId="0" xfId="4" applyFont="1" applyFill="1" applyAlignment="1">
      <alignment horizontal="right" vertical="center"/>
    </xf>
    <xf numFmtId="14" fontId="5" fillId="0" borderId="0" xfId="4" applyNumberFormat="1" applyFont="1" applyFill="1" applyBorder="1" applyAlignment="1">
      <alignment vertical="center"/>
    </xf>
    <xf numFmtId="14" fontId="5" fillId="0" borderId="0" xfId="6" applyNumberFormat="1" applyFont="1" applyFill="1" applyBorder="1" applyAlignment="1">
      <alignment vertical="center"/>
    </xf>
    <xf numFmtId="14" fontId="5" fillId="0" borderId="0" xfId="6" applyNumberFormat="1" applyFont="1" applyFill="1" applyBorder="1" applyAlignment="1">
      <alignment horizontal="right" vertical="center"/>
    </xf>
    <xf numFmtId="0" fontId="5" fillId="0" borderId="0" xfId="4" applyFont="1" applyFill="1" applyAlignment="1">
      <alignment horizontal="center" vertical="center"/>
    </xf>
    <xf numFmtId="14" fontId="5" fillId="0" borderId="0" xfId="4" applyNumberFormat="1" applyFont="1" applyFill="1" applyBorder="1" applyAlignment="1">
      <alignment horizontal="center" vertical="center"/>
    </xf>
    <xf numFmtId="14" fontId="5" fillId="0" borderId="0" xfId="6" applyNumberFormat="1" applyFont="1" applyFill="1" applyBorder="1" applyAlignment="1">
      <alignment horizontal="center" vertical="center"/>
    </xf>
    <xf numFmtId="0" fontId="15" fillId="0" borderId="0" xfId="0" applyFont="1"/>
    <xf numFmtId="0" fontId="5" fillId="0" borderId="0" xfId="4" applyFont="1" applyFill="1"/>
    <xf numFmtId="0" fontId="19" fillId="0" borderId="0" xfId="0" applyFont="1" applyBorder="1" applyAlignment="1"/>
    <xf numFmtId="0" fontId="5" fillId="0" borderId="0" xfId="0" applyFont="1" applyFill="1" applyBorder="1"/>
    <xf numFmtId="0" fontId="9" fillId="0" borderId="0" xfId="1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7" fillId="0" borderId="0" xfId="4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4" applyFont="1" applyFill="1"/>
    <xf numFmtId="0" fontId="7" fillId="0" borderId="0" xfId="4" applyFont="1" applyFill="1" applyAlignment="1">
      <alignment horizontal="left"/>
    </xf>
    <xf numFmtId="0" fontId="7" fillId="0" borderId="0" xfId="4" applyFont="1" applyFill="1" applyAlignment="1">
      <alignment horizontal="center"/>
    </xf>
    <xf numFmtId="14" fontId="7" fillId="0" borderId="0" xfId="4" applyNumberFormat="1" applyFont="1" applyFill="1" applyAlignment="1">
      <alignment horizontal="center"/>
    </xf>
    <xf numFmtId="14" fontId="11" fillId="0" borderId="0" xfId="4" applyNumberFormat="1" applyFont="1" applyFill="1" applyAlignment="1">
      <alignment horizontal="left" vertical="center"/>
    </xf>
    <xf numFmtId="0" fontId="7" fillId="0" borderId="0" xfId="4" applyFont="1" applyFill="1" applyAlignment="1"/>
    <xf numFmtId="1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0" borderId="1" xfId="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/>
    </xf>
    <xf numFmtId="166" fontId="7" fillId="0" borderId="0" xfId="4" applyNumberFormat="1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center" vertical="center"/>
    </xf>
    <xf numFmtId="166" fontId="7" fillId="0" borderId="0" xfId="4" applyNumberFormat="1" applyFont="1" applyFill="1" applyBorder="1" applyAlignment="1">
      <alignment horizontal="center" vertical="center"/>
    </xf>
    <xf numFmtId="49" fontId="7" fillId="0" borderId="0" xfId="4" applyNumberFormat="1" applyFont="1" applyFill="1" applyBorder="1" applyAlignment="1">
      <alignment horizontal="center" wrapText="1"/>
    </xf>
    <xf numFmtId="20" fontId="7" fillId="0" borderId="0" xfId="4" applyNumberFormat="1" applyFont="1" applyFill="1" applyBorder="1" applyAlignment="1">
      <alignment horizontal="center" vertical="center" wrapText="1"/>
    </xf>
    <xf numFmtId="165" fontId="7" fillId="0" borderId="0" xfId="4" applyNumberFormat="1" applyFont="1" applyFill="1" applyBorder="1" applyAlignment="1">
      <alignment horizontal="left" vertical="center" wrapText="1"/>
    </xf>
    <xf numFmtId="165" fontId="7" fillId="0" borderId="0" xfId="4" applyNumberFormat="1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wrapText="1"/>
    </xf>
    <xf numFmtId="165" fontId="7" fillId="0" borderId="0" xfId="4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165" fontId="19" fillId="2" borderId="1" xfId="4" applyNumberFormat="1" applyFont="1" applyFill="1" applyBorder="1" applyAlignment="1">
      <alignment horizontal="center" vertical="center"/>
    </xf>
    <xf numFmtId="165" fontId="19" fillId="2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7" fillId="0" borderId="5" xfId="3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right"/>
    </xf>
    <xf numFmtId="0" fontId="17" fillId="0" borderId="0" xfId="1" applyFont="1" applyAlignment="1">
      <alignment horizontal="right" vertical="center"/>
    </xf>
    <xf numFmtId="0" fontId="17" fillId="0" borderId="5" xfId="3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right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right"/>
    </xf>
    <xf numFmtId="0" fontId="17" fillId="0" borderId="0" xfId="1" applyFont="1" applyAlignment="1">
      <alignment horizontal="right" vertical="center"/>
    </xf>
    <xf numFmtId="0" fontId="17" fillId="0" borderId="5" xfId="3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right"/>
    </xf>
    <xf numFmtId="0" fontId="17" fillId="0" borderId="0" xfId="1" applyFont="1" applyAlignment="1">
      <alignment horizontal="right" vertical="center"/>
    </xf>
    <xf numFmtId="0" fontId="17" fillId="0" borderId="5" xfId="3" applyFont="1" applyFill="1" applyBorder="1" applyAlignment="1">
      <alignment horizontal="center" vertical="center" wrapText="1"/>
    </xf>
    <xf numFmtId="14" fontId="11" fillId="0" borderId="0" xfId="0" applyNumberFormat="1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6" fontId="19" fillId="0" borderId="1" xfId="4" applyNumberFormat="1" applyFont="1" applyFill="1" applyBorder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7" fillId="0" borderId="5" xfId="3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right"/>
    </xf>
    <xf numFmtId="14" fontId="7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/>
    </xf>
    <xf numFmtId="0" fontId="21" fillId="0" borderId="0" xfId="0" applyFont="1"/>
    <xf numFmtId="0" fontId="7" fillId="0" borderId="0" xfId="1" applyFont="1" applyFill="1" applyAlignment="1">
      <alignment horizontal="right"/>
    </xf>
    <xf numFmtId="0" fontId="7" fillId="0" borderId="0" xfId="1" applyFont="1" applyFill="1" applyAlignment="1">
      <alignment horizontal="center"/>
    </xf>
    <xf numFmtId="14" fontId="7" fillId="0" borderId="0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10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165" fontId="7" fillId="2" borderId="1" xfId="4" applyNumberFormat="1" applyFont="1" applyFill="1" applyBorder="1" applyAlignment="1">
      <alignment horizontal="center" vertical="center"/>
    </xf>
    <xf numFmtId="166" fontId="7" fillId="0" borderId="1" xfId="4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10" fillId="0" borderId="0" xfId="1" applyFont="1" applyFill="1" applyAlignment="1">
      <alignment horizontal="center"/>
    </xf>
    <xf numFmtId="0" fontId="12" fillId="0" borderId="0" xfId="0" applyFont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7" applyFont="1" applyBorder="1" applyAlignment="1">
      <alignment horizontal="right" vertical="center"/>
    </xf>
    <xf numFmtId="0" fontId="7" fillId="0" borderId="0" xfId="1" applyFont="1" applyFill="1" applyAlignment="1">
      <alignment horizontal="left"/>
    </xf>
    <xf numFmtId="0" fontId="7" fillId="0" borderId="0" xfId="5" applyFont="1" applyFill="1" applyAlignment="1">
      <alignment horizontal="left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9" fillId="0" borderId="0" xfId="1" applyFont="1" applyFill="1" applyAlignment="1">
      <alignment horizontal="center" wrapText="1"/>
    </xf>
    <xf numFmtId="0" fontId="7" fillId="0" borderId="0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/>
    <xf numFmtId="0" fontId="8" fillId="0" borderId="0" xfId="2" applyFont="1" applyFill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5" xfId="3" applyFont="1" applyFill="1" applyBorder="1" applyAlignment="1">
      <alignment horizontal="center" vertical="center" wrapText="1"/>
    </xf>
    <xf numFmtId="0" fontId="17" fillId="0" borderId="7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/>
    </xf>
    <xf numFmtId="0" fontId="17" fillId="0" borderId="0" xfId="1" applyFont="1" applyBorder="1" applyAlignment="1">
      <alignment horizontal="right"/>
    </xf>
    <xf numFmtId="0" fontId="10" fillId="0" borderId="0" xfId="1" applyFont="1" applyFill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13">
    <cellStyle name="Обычный" xfId="0" builtinId="0"/>
    <cellStyle name="Обычный 2" xfId="8"/>
    <cellStyle name="Обычный 2 2" xfId="1"/>
    <cellStyle name="Обычный 2 2 2" xfId="9"/>
    <cellStyle name="Обычный 21" xfId="6"/>
    <cellStyle name="Обычный 21 2" xfId="11"/>
    <cellStyle name="Обычный 21 3" xfId="12"/>
    <cellStyle name="Обычный 21 4" xfId="10"/>
    <cellStyle name="Обычный_Москва" xfId="5"/>
    <cellStyle name="Обычный_Расписание МР АСЦ - Иванттеевка (Пушк+Серг-Пос)" xfId="2"/>
    <cellStyle name="Обычный_расписания_с_АСЦ_по_форме_для_ПР_(1)" xfId="4"/>
    <cellStyle name="Обычный_расписания_с_АСЦ_по_форме_для_ПР_(1) 2" xfId="7"/>
    <cellStyle name="Обычный_расписания_с_АСЦ_по_форме_для_ПР_(1)_Городские расписани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608076</xdr:colOff>
      <xdr:row>51</xdr:row>
      <xdr:rowOff>36881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0476" cy="9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8"/>
  <sheetViews>
    <sheetView topLeftCell="A3" zoomScale="70" zoomScaleNormal="70" workbookViewId="0">
      <selection activeCell="B37" sqref="B37:G37"/>
    </sheetView>
  </sheetViews>
  <sheetFormatPr defaultRowHeight="14.5" x14ac:dyDescent="0.35"/>
  <cols>
    <col min="1" max="1" width="37.1796875" customWidth="1"/>
    <col min="2" max="2" width="44.54296875" customWidth="1"/>
    <col min="3" max="6" width="11.7265625" customWidth="1"/>
    <col min="7" max="7" width="12.1796875" customWidth="1"/>
    <col min="8" max="8" width="41.54296875" customWidth="1"/>
    <col min="9" max="9" width="12.1796875" customWidth="1"/>
    <col min="10" max="10" width="13.453125" customWidth="1"/>
    <col min="257" max="257" width="37.1796875" customWidth="1"/>
    <col min="258" max="258" width="44.54296875" customWidth="1"/>
    <col min="259" max="262" width="11.7265625" customWidth="1"/>
    <col min="263" max="263" width="12.1796875" customWidth="1"/>
    <col min="264" max="264" width="41.54296875" customWidth="1"/>
    <col min="265" max="265" width="12.1796875" customWidth="1"/>
    <col min="266" max="266" width="13.453125" customWidth="1"/>
    <col min="513" max="513" width="37.1796875" customWidth="1"/>
    <col min="514" max="514" width="44.54296875" customWidth="1"/>
    <col min="515" max="518" width="11.7265625" customWidth="1"/>
    <col min="519" max="519" width="12.1796875" customWidth="1"/>
    <col min="520" max="520" width="41.54296875" customWidth="1"/>
    <col min="521" max="521" width="12.1796875" customWidth="1"/>
    <col min="522" max="522" width="13.453125" customWidth="1"/>
    <col min="769" max="769" width="37.1796875" customWidth="1"/>
    <col min="770" max="770" width="44.54296875" customWidth="1"/>
    <col min="771" max="774" width="11.7265625" customWidth="1"/>
    <col min="775" max="775" width="12.1796875" customWidth="1"/>
    <col min="776" max="776" width="41.54296875" customWidth="1"/>
    <col min="777" max="777" width="12.1796875" customWidth="1"/>
    <col min="778" max="778" width="13.453125" customWidth="1"/>
    <col min="1025" max="1025" width="37.1796875" customWidth="1"/>
    <col min="1026" max="1026" width="44.54296875" customWidth="1"/>
    <col min="1027" max="1030" width="11.7265625" customWidth="1"/>
    <col min="1031" max="1031" width="12.1796875" customWidth="1"/>
    <col min="1032" max="1032" width="41.54296875" customWidth="1"/>
    <col min="1033" max="1033" width="12.1796875" customWidth="1"/>
    <col min="1034" max="1034" width="13.453125" customWidth="1"/>
    <col min="1281" max="1281" width="37.1796875" customWidth="1"/>
    <col min="1282" max="1282" width="44.54296875" customWidth="1"/>
    <col min="1283" max="1286" width="11.7265625" customWidth="1"/>
    <col min="1287" max="1287" width="12.1796875" customWidth="1"/>
    <col min="1288" max="1288" width="41.54296875" customWidth="1"/>
    <col min="1289" max="1289" width="12.1796875" customWidth="1"/>
    <col min="1290" max="1290" width="13.453125" customWidth="1"/>
    <col min="1537" max="1537" width="37.1796875" customWidth="1"/>
    <col min="1538" max="1538" width="44.54296875" customWidth="1"/>
    <col min="1539" max="1542" width="11.7265625" customWidth="1"/>
    <col min="1543" max="1543" width="12.1796875" customWidth="1"/>
    <col min="1544" max="1544" width="41.54296875" customWidth="1"/>
    <col min="1545" max="1545" width="12.1796875" customWidth="1"/>
    <col min="1546" max="1546" width="13.453125" customWidth="1"/>
    <col min="1793" max="1793" width="37.1796875" customWidth="1"/>
    <col min="1794" max="1794" width="44.54296875" customWidth="1"/>
    <col min="1795" max="1798" width="11.7265625" customWidth="1"/>
    <col min="1799" max="1799" width="12.1796875" customWidth="1"/>
    <col min="1800" max="1800" width="41.54296875" customWidth="1"/>
    <col min="1801" max="1801" width="12.1796875" customWidth="1"/>
    <col min="1802" max="1802" width="13.453125" customWidth="1"/>
    <col min="2049" max="2049" width="37.1796875" customWidth="1"/>
    <col min="2050" max="2050" width="44.54296875" customWidth="1"/>
    <col min="2051" max="2054" width="11.7265625" customWidth="1"/>
    <col min="2055" max="2055" width="12.1796875" customWidth="1"/>
    <col min="2056" max="2056" width="41.54296875" customWidth="1"/>
    <col min="2057" max="2057" width="12.1796875" customWidth="1"/>
    <col min="2058" max="2058" width="13.453125" customWidth="1"/>
    <col min="2305" max="2305" width="37.1796875" customWidth="1"/>
    <col min="2306" max="2306" width="44.54296875" customWidth="1"/>
    <col min="2307" max="2310" width="11.7265625" customWidth="1"/>
    <col min="2311" max="2311" width="12.1796875" customWidth="1"/>
    <col min="2312" max="2312" width="41.54296875" customWidth="1"/>
    <col min="2313" max="2313" width="12.1796875" customWidth="1"/>
    <col min="2314" max="2314" width="13.453125" customWidth="1"/>
    <col min="2561" max="2561" width="37.1796875" customWidth="1"/>
    <col min="2562" max="2562" width="44.54296875" customWidth="1"/>
    <col min="2563" max="2566" width="11.7265625" customWidth="1"/>
    <col min="2567" max="2567" width="12.1796875" customWidth="1"/>
    <col min="2568" max="2568" width="41.54296875" customWidth="1"/>
    <col min="2569" max="2569" width="12.1796875" customWidth="1"/>
    <col min="2570" max="2570" width="13.453125" customWidth="1"/>
    <col min="2817" max="2817" width="37.1796875" customWidth="1"/>
    <col min="2818" max="2818" width="44.54296875" customWidth="1"/>
    <col min="2819" max="2822" width="11.7265625" customWidth="1"/>
    <col min="2823" max="2823" width="12.1796875" customWidth="1"/>
    <col min="2824" max="2824" width="41.54296875" customWidth="1"/>
    <col min="2825" max="2825" width="12.1796875" customWidth="1"/>
    <col min="2826" max="2826" width="13.453125" customWidth="1"/>
    <col min="3073" max="3073" width="37.1796875" customWidth="1"/>
    <col min="3074" max="3074" width="44.54296875" customWidth="1"/>
    <col min="3075" max="3078" width="11.7265625" customWidth="1"/>
    <col min="3079" max="3079" width="12.1796875" customWidth="1"/>
    <col min="3080" max="3080" width="41.54296875" customWidth="1"/>
    <col min="3081" max="3081" width="12.1796875" customWidth="1"/>
    <col min="3082" max="3082" width="13.453125" customWidth="1"/>
    <col min="3329" max="3329" width="37.1796875" customWidth="1"/>
    <col min="3330" max="3330" width="44.54296875" customWidth="1"/>
    <col min="3331" max="3334" width="11.7265625" customWidth="1"/>
    <col min="3335" max="3335" width="12.1796875" customWidth="1"/>
    <col min="3336" max="3336" width="41.54296875" customWidth="1"/>
    <col min="3337" max="3337" width="12.1796875" customWidth="1"/>
    <col min="3338" max="3338" width="13.453125" customWidth="1"/>
    <col min="3585" max="3585" width="37.1796875" customWidth="1"/>
    <col min="3586" max="3586" width="44.54296875" customWidth="1"/>
    <col min="3587" max="3590" width="11.7265625" customWidth="1"/>
    <col min="3591" max="3591" width="12.1796875" customWidth="1"/>
    <col min="3592" max="3592" width="41.54296875" customWidth="1"/>
    <col min="3593" max="3593" width="12.1796875" customWidth="1"/>
    <col min="3594" max="3594" width="13.453125" customWidth="1"/>
    <col min="3841" max="3841" width="37.1796875" customWidth="1"/>
    <col min="3842" max="3842" width="44.54296875" customWidth="1"/>
    <col min="3843" max="3846" width="11.7265625" customWidth="1"/>
    <col min="3847" max="3847" width="12.1796875" customWidth="1"/>
    <col min="3848" max="3848" width="41.54296875" customWidth="1"/>
    <col min="3849" max="3849" width="12.1796875" customWidth="1"/>
    <col min="3850" max="3850" width="13.453125" customWidth="1"/>
    <col min="4097" max="4097" width="37.1796875" customWidth="1"/>
    <col min="4098" max="4098" width="44.54296875" customWidth="1"/>
    <col min="4099" max="4102" width="11.7265625" customWidth="1"/>
    <col min="4103" max="4103" width="12.1796875" customWidth="1"/>
    <col min="4104" max="4104" width="41.54296875" customWidth="1"/>
    <col min="4105" max="4105" width="12.1796875" customWidth="1"/>
    <col min="4106" max="4106" width="13.453125" customWidth="1"/>
    <col min="4353" max="4353" width="37.1796875" customWidth="1"/>
    <col min="4354" max="4354" width="44.54296875" customWidth="1"/>
    <col min="4355" max="4358" width="11.7265625" customWidth="1"/>
    <col min="4359" max="4359" width="12.1796875" customWidth="1"/>
    <col min="4360" max="4360" width="41.54296875" customWidth="1"/>
    <col min="4361" max="4361" width="12.1796875" customWidth="1"/>
    <col min="4362" max="4362" width="13.453125" customWidth="1"/>
    <col min="4609" max="4609" width="37.1796875" customWidth="1"/>
    <col min="4610" max="4610" width="44.54296875" customWidth="1"/>
    <col min="4611" max="4614" width="11.7265625" customWidth="1"/>
    <col min="4615" max="4615" width="12.1796875" customWidth="1"/>
    <col min="4616" max="4616" width="41.54296875" customWidth="1"/>
    <col min="4617" max="4617" width="12.1796875" customWidth="1"/>
    <col min="4618" max="4618" width="13.453125" customWidth="1"/>
    <col min="4865" max="4865" width="37.1796875" customWidth="1"/>
    <col min="4866" max="4866" width="44.54296875" customWidth="1"/>
    <col min="4867" max="4870" width="11.7265625" customWidth="1"/>
    <col min="4871" max="4871" width="12.1796875" customWidth="1"/>
    <col min="4872" max="4872" width="41.54296875" customWidth="1"/>
    <col min="4873" max="4873" width="12.1796875" customWidth="1"/>
    <col min="4874" max="4874" width="13.453125" customWidth="1"/>
    <col min="5121" max="5121" width="37.1796875" customWidth="1"/>
    <col min="5122" max="5122" width="44.54296875" customWidth="1"/>
    <col min="5123" max="5126" width="11.7265625" customWidth="1"/>
    <col min="5127" max="5127" width="12.1796875" customWidth="1"/>
    <col min="5128" max="5128" width="41.54296875" customWidth="1"/>
    <col min="5129" max="5129" width="12.1796875" customWidth="1"/>
    <col min="5130" max="5130" width="13.453125" customWidth="1"/>
    <col min="5377" max="5377" width="37.1796875" customWidth="1"/>
    <col min="5378" max="5378" width="44.54296875" customWidth="1"/>
    <col min="5379" max="5382" width="11.7265625" customWidth="1"/>
    <col min="5383" max="5383" width="12.1796875" customWidth="1"/>
    <col min="5384" max="5384" width="41.54296875" customWidth="1"/>
    <col min="5385" max="5385" width="12.1796875" customWidth="1"/>
    <col min="5386" max="5386" width="13.453125" customWidth="1"/>
    <col min="5633" max="5633" width="37.1796875" customWidth="1"/>
    <col min="5634" max="5634" width="44.54296875" customWidth="1"/>
    <col min="5635" max="5638" width="11.7265625" customWidth="1"/>
    <col min="5639" max="5639" width="12.1796875" customWidth="1"/>
    <col min="5640" max="5640" width="41.54296875" customWidth="1"/>
    <col min="5641" max="5641" width="12.1796875" customWidth="1"/>
    <col min="5642" max="5642" width="13.453125" customWidth="1"/>
    <col min="5889" max="5889" width="37.1796875" customWidth="1"/>
    <col min="5890" max="5890" width="44.54296875" customWidth="1"/>
    <col min="5891" max="5894" width="11.7265625" customWidth="1"/>
    <col min="5895" max="5895" width="12.1796875" customWidth="1"/>
    <col min="5896" max="5896" width="41.54296875" customWidth="1"/>
    <col min="5897" max="5897" width="12.1796875" customWidth="1"/>
    <col min="5898" max="5898" width="13.453125" customWidth="1"/>
    <col min="6145" max="6145" width="37.1796875" customWidth="1"/>
    <col min="6146" max="6146" width="44.54296875" customWidth="1"/>
    <col min="6147" max="6150" width="11.7265625" customWidth="1"/>
    <col min="6151" max="6151" width="12.1796875" customWidth="1"/>
    <col min="6152" max="6152" width="41.54296875" customWidth="1"/>
    <col min="6153" max="6153" width="12.1796875" customWidth="1"/>
    <col min="6154" max="6154" width="13.453125" customWidth="1"/>
    <col min="6401" max="6401" width="37.1796875" customWidth="1"/>
    <col min="6402" max="6402" width="44.54296875" customWidth="1"/>
    <col min="6403" max="6406" width="11.7265625" customWidth="1"/>
    <col min="6407" max="6407" width="12.1796875" customWidth="1"/>
    <col min="6408" max="6408" width="41.54296875" customWidth="1"/>
    <col min="6409" max="6409" width="12.1796875" customWidth="1"/>
    <col min="6410" max="6410" width="13.453125" customWidth="1"/>
    <col min="6657" max="6657" width="37.1796875" customWidth="1"/>
    <col min="6658" max="6658" width="44.54296875" customWidth="1"/>
    <col min="6659" max="6662" width="11.7265625" customWidth="1"/>
    <col min="6663" max="6663" width="12.1796875" customWidth="1"/>
    <col min="6664" max="6664" width="41.54296875" customWidth="1"/>
    <col min="6665" max="6665" width="12.1796875" customWidth="1"/>
    <col min="6666" max="6666" width="13.453125" customWidth="1"/>
    <col min="6913" max="6913" width="37.1796875" customWidth="1"/>
    <col min="6914" max="6914" width="44.54296875" customWidth="1"/>
    <col min="6915" max="6918" width="11.7265625" customWidth="1"/>
    <col min="6919" max="6919" width="12.1796875" customWidth="1"/>
    <col min="6920" max="6920" width="41.54296875" customWidth="1"/>
    <col min="6921" max="6921" width="12.1796875" customWidth="1"/>
    <col min="6922" max="6922" width="13.453125" customWidth="1"/>
    <col min="7169" max="7169" width="37.1796875" customWidth="1"/>
    <col min="7170" max="7170" width="44.54296875" customWidth="1"/>
    <col min="7171" max="7174" width="11.7265625" customWidth="1"/>
    <col min="7175" max="7175" width="12.1796875" customWidth="1"/>
    <col min="7176" max="7176" width="41.54296875" customWidth="1"/>
    <col min="7177" max="7177" width="12.1796875" customWidth="1"/>
    <col min="7178" max="7178" width="13.453125" customWidth="1"/>
    <col min="7425" max="7425" width="37.1796875" customWidth="1"/>
    <col min="7426" max="7426" width="44.54296875" customWidth="1"/>
    <col min="7427" max="7430" width="11.7265625" customWidth="1"/>
    <col min="7431" max="7431" width="12.1796875" customWidth="1"/>
    <col min="7432" max="7432" width="41.54296875" customWidth="1"/>
    <col min="7433" max="7433" width="12.1796875" customWidth="1"/>
    <col min="7434" max="7434" width="13.453125" customWidth="1"/>
    <col min="7681" max="7681" width="37.1796875" customWidth="1"/>
    <col min="7682" max="7682" width="44.54296875" customWidth="1"/>
    <col min="7683" max="7686" width="11.7265625" customWidth="1"/>
    <col min="7687" max="7687" width="12.1796875" customWidth="1"/>
    <col min="7688" max="7688" width="41.54296875" customWidth="1"/>
    <col min="7689" max="7689" width="12.1796875" customWidth="1"/>
    <col min="7690" max="7690" width="13.453125" customWidth="1"/>
    <col min="7937" max="7937" width="37.1796875" customWidth="1"/>
    <col min="7938" max="7938" width="44.54296875" customWidth="1"/>
    <col min="7939" max="7942" width="11.7265625" customWidth="1"/>
    <col min="7943" max="7943" width="12.1796875" customWidth="1"/>
    <col min="7944" max="7944" width="41.54296875" customWidth="1"/>
    <col min="7945" max="7945" width="12.1796875" customWidth="1"/>
    <col min="7946" max="7946" width="13.453125" customWidth="1"/>
    <col min="8193" max="8193" width="37.1796875" customWidth="1"/>
    <col min="8194" max="8194" width="44.54296875" customWidth="1"/>
    <col min="8195" max="8198" width="11.7265625" customWidth="1"/>
    <col min="8199" max="8199" width="12.1796875" customWidth="1"/>
    <col min="8200" max="8200" width="41.54296875" customWidth="1"/>
    <col min="8201" max="8201" width="12.1796875" customWidth="1"/>
    <col min="8202" max="8202" width="13.453125" customWidth="1"/>
    <col min="8449" max="8449" width="37.1796875" customWidth="1"/>
    <col min="8450" max="8450" width="44.54296875" customWidth="1"/>
    <col min="8451" max="8454" width="11.7265625" customWidth="1"/>
    <col min="8455" max="8455" width="12.1796875" customWidth="1"/>
    <col min="8456" max="8456" width="41.54296875" customWidth="1"/>
    <col min="8457" max="8457" width="12.1796875" customWidth="1"/>
    <col min="8458" max="8458" width="13.453125" customWidth="1"/>
    <col min="8705" max="8705" width="37.1796875" customWidth="1"/>
    <col min="8706" max="8706" width="44.54296875" customWidth="1"/>
    <col min="8707" max="8710" width="11.7265625" customWidth="1"/>
    <col min="8711" max="8711" width="12.1796875" customWidth="1"/>
    <col min="8712" max="8712" width="41.54296875" customWidth="1"/>
    <col min="8713" max="8713" width="12.1796875" customWidth="1"/>
    <col min="8714" max="8714" width="13.453125" customWidth="1"/>
    <col min="8961" max="8961" width="37.1796875" customWidth="1"/>
    <col min="8962" max="8962" width="44.54296875" customWidth="1"/>
    <col min="8963" max="8966" width="11.7265625" customWidth="1"/>
    <col min="8967" max="8967" width="12.1796875" customWidth="1"/>
    <col min="8968" max="8968" width="41.54296875" customWidth="1"/>
    <col min="8969" max="8969" width="12.1796875" customWidth="1"/>
    <col min="8970" max="8970" width="13.453125" customWidth="1"/>
    <col min="9217" max="9217" width="37.1796875" customWidth="1"/>
    <col min="9218" max="9218" width="44.54296875" customWidth="1"/>
    <col min="9219" max="9222" width="11.7265625" customWidth="1"/>
    <col min="9223" max="9223" width="12.1796875" customWidth="1"/>
    <col min="9224" max="9224" width="41.54296875" customWidth="1"/>
    <col min="9225" max="9225" width="12.1796875" customWidth="1"/>
    <col min="9226" max="9226" width="13.453125" customWidth="1"/>
    <col min="9473" max="9473" width="37.1796875" customWidth="1"/>
    <col min="9474" max="9474" width="44.54296875" customWidth="1"/>
    <col min="9475" max="9478" width="11.7265625" customWidth="1"/>
    <col min="9479" max="9479" width="12.1796875" customWidth="1"/>
    <col min="9480" max="9480" width="41.54296875" customWidth="1"/>
    <col min="9481" max="9481" width="12.1796875" customWidth="1"/>
    <col min="9482" max="9482" width="13.453125" customWidth="1"/>
    <col min="9729" max="9729" width="37.1796875" customWidth="1"/>
    <col min="9730" max="9730" width="44.54296875" customWidth="1"/>
    <col min="9731" max="9734" width="11.7265625" customWidth="1"/>
    <col min="9735" max="9735" width="12.1796875" customWidth="1"/>
    <col min="9736" max="9736" width="41.54296875" customWidth="1"/>
    <col min="9737" max="9737" width="12.1796875" customWidth="1"/>
    <col min="9738" max="9738" width="13.453125" customWidth="1"/>
    <col min="9985" max="9985" width="37.1796875" customWidth="1"/>
    <col min="9986" max="9986" width="44.54296875" customWidth="1"/>
    <col min="9987" max="9990" width="11.7265625" customWidth="1"/>
    <col min="9991" max="9991" width="12.1796875" customWidth="1"/>
    <col min="9992" max="9992" width="41.54296875" customWidth="1"/>
    <col min="9993" max="9993" width="12.1796875" customWidth="1"/>
    <col min="9994" max="9994" width="13.453125" customWidth="1"/>
    <col min="10241" max="10241" width="37.1796875" customWidth="1"/>
    <col min="10242" max="10242" width="44.54296875" customWidth="1"/>
    <col min="10243" max="10246" width="11.7265625" customWidth="1"/>
    <col min="10247" max="10247" width="12.1796875" customWidth="1"/>
    <col min="10248" max="10248" width="41.54296875" customWidth="1"/>
    <col min="10249" max="10249" width="12.1796875" customWidth="1"/>
    <col min="10250" max="10250" width="13.453125" customWidth="1"/>
    <col min="10497" max="10497" width="37.1796875" customWidth="1"/>
    <col min="10498" max="10498" width="44.54296875" customWidth="1"/>
    <col min="10499" max="10502" width="11.7265625" customWidth="1"/>
    <col min="10503" max="10503" width="12.1796875" customWidth="1"/>
    <col min="10504" max="10504" width="41.54296875" customWidth="1"/>
    <col min="10505" max="10505" width="12.1796875" customWidth="1"/>
    <col min="10506" max="10506" width="13.453125" customWidth="1"/>
    <col min="10753" max="10753" width="37.1796875" customWidth="1"/>
    <col min="10754" max="10754" width="44.54296875" customWidth="1"/>
    <col min="10755" max="10758" width="11.7265625" customWidth="1"/>
    <col min="10759" max="10759" width="12.1796875" customWidth="1"/>
    <col min="10760" max="10760" width="41.54296875" customWidth="1"/>
    <col min="10761" max="10761" width="12.1796875" customWidth="1"/>
    <col min="10762" max="10762" width="13.453125" customWidth="1"/>
    <col min="11009" max="11009" width="37.1796875" customWidth="1"/>
    <col min="11010" max="11010" width="44.54296875" customWidth="1"/>
    <col min="11011" max="11014" width="11.7265625" customWidth="1"/>
    <col min="11015" max="11015" width="12.1796875" customWidth="1"/>
    <col min="11016" max="11016" width="41.54296875" customWidth="1"/>
    <col min="11017" max="11017" width="12.1796875" customWidth="1"/>
    <col min="11018" max="11018" width="13.453125" customWidth="1"/>
    <col min="11265" max="11265" width="37.1796875" customWidth="1"/>
    <col min="11266" max="11266" width="44.54296875" customWidth="1"/>
    <col min="11267" max="11270" width="11.7265625" customWidth="1"/>
    <col min="11271" max="11271" width="12.1796875" customWidth="1"/>
    <col min="11272" max="11272" width="41.54296875" customWidth="1"/>
    <col min="11273" max="11273" width="12.1796875" customWidth="1"/>
    <col min="11274" max="11274" width="13.453125" customWidth="1"/>
    <col min="11521" max="11521" width="37.1796875" customWidth="1"/>
    <col min="11522" max="11522" width="44.54296875" customWidth="1"/>
    <col min="11523" max="11526" width="11.7265625" customWidth="1"/>
    <col min="11527" max="11527" width="12.1796875" customWidth="1"/>
    <col min="11528" max="11528" width="41.54296875" customWidth="1"/>
    <col min="11529" max="11529" width="12.1796875" customWidth="1"/>
    <col min="11530" max="11530" width="13.453125" customWidth="1"/>
    <col min="11777" max="11777" width="37.1796875" customWidth="1"/>
    <col min="11778" max="11778" width="44.54296875" customWidth="1"/>
    <col min="11779" max="11782" width="11.7265625" customWidth="1"/>
    <col min="11783" max="11783" width="12.1796875" customWidth="1"/>
    <col min="11784" max="11784" width="41.54296875" customWidth="1"/>
    <col min="11785" max="11785" width="12.1796875" customWidth="1"/>
    <col min="11786" max="11786" width="13.453125" customWidth="1"/>
    <col min="12033" max="12033" width="37.1796875" customWidth="1"/>
    <col min="12034" max="12034" width="44.54296875" customWidth="1"/>
    <col min="12035" max="12038" width="11.7265625" customWidth="1"/>
    <col min="12039" max="12039" width="12.1796875" customWidth="1"/>
    <col min="12040" max="12040" width="41.54296875" customWidth="1"/>
    <col min="12041" max="12041" width="12.1796875" customWidth="1"/>
    <col min="12042" max="12042" width="13.453125" customWidth="1"/>
    <col min="12289" max="12289" width="37.1796875" customWidth="1"/>
    <col min="12290" max="12290" width="44.54296875" customWidth="1"/>
    <col min="12291" max="12294" width="11.7265625" customWidth="1"/>
    <col min="12295" max="12295" width="12.1796875" customWidth="1"/>
    <col min="12296" max="12296" width="41.54296875" customWidth="1"/>
    <col min="12297" max="12297" width="12.1796875" customWidth="1"/>
    <col min="12298" max="12298" width="13.453125" customWidth="1"/>
    <col min="12545" max="12545" width="37.1796875" customWidth="1"/>
    <col min="12546" max="12546" width="44.54296875" customWidth="1"/>
    <col min="12547" max="12550" width="11.7265625" customWidth="1"/>
    <col min="12551" max="12551" width="12.1796875" customWidth="1"/>
    <col min="12552" max="12552" width="41.54296875" customWidth="1"/>
    <col min="12553" max="12553" width="12.1796875" customWidth="1"/>
    <col min="12554" max="12554" width="13.453125" customWidth="1"/>
    <col min="12801" max="12801" width="37.1796875" customWidth="1"/>
    <col min="12802" max="12802" width="44.54296875" customWidth="1"/>
    <col min="12803" max="12806" width="11.7265625" customWidth="1"/>
    <col min="12807" max="12807" width="12.1796875" customWidth="1"/>
    <col min="12808" max="12808" width="41.54296875" customWidth="1"/>
    <col min="12809" max="12809" width="12.1796875" customWidth="1"/>
    <col min="12810" max="12810" width="13.453125" customWidth="1"/>
    <col min="13057" max="13057" width="37.1796875" customWidth="1"/>
    <col min="13058" max="13058" width="44.54296875" customWidth="1"/>
    <col min="13059" max="13062" width="11.7265625" customWidth="1"/>
    <col min="13063" max="13063" width="12.1796875" customWidth="1"/>
    <col min="13064" max="13064" width="41.54296875" customWidth="1"/>
    <col min="13065" max="13065" width="12.1796875" customWidth="1"/>
    <col min="13066" max="13066" width="13.453125" customWidth="1"/>
    <col min="13313" max="13313" width="37.1796875" customWidth="1"/>
    <col min="13314" max="13314" width="44.54296875" customWidth="1"/>
    <col min="13315" max="13318" width="11.7265625" customWidth="1"/>
    <col min="13319" max="13319" width="12.1796875" customWidth="1"/>
    <col min="13320" max="13320" width="41.54296875" customWidth="1"/>
    <col min="13321" max="13321" width="12.1796875" customWidth="1"/>
    <col min="13322" max="13322" width="13.453125" customWidth="1"/>
    <col min="13569" max="13569" width="37.1796875" customWidth="1"/>
    <col min="13570" max="13570" width="44.54296875" customWidth="1"/>
    <col min="13571" max="13574" width="11.7265625" customWidth="1"/>
    <col min="13575" max="13575" width="12.1796875" customWidth="1"/>
    <col min="13576" max="13576" width="41.54296875" customWidth="1"/>
    <col min="13577" max="13577" width="12.1796875" customWidth="1"/>
    <col min="13578" max="13578" width="13.453125" customWidth="1"/>
    <col min="13825" max="13825" width="37.1796875" customWidth="1"/>
    <col min="13826" max="13826" width="44.54296875" customWidth="1"/>
    <col min="13827" max="13830" width="11.7265625" customWidth="1"/>
    <col min="13831" max="13831" width="12.1796875" customWidth="1"/>
    <col min="13832" max="13832" width="41.54296875" customWidth="1"/>
    <col min="13833" max="13833" width="12.1796875" customWidth="1"/>
    <col min="13834" max="13834" width="13.453125" customWidth="1"/>
    <col min="14081" max="14081" width="37.1796875" customWidth="1"/>
    <col min="14082" max="14082" width="44.54296875" customWidth="1"/>
    <col min="14083" max="14086" width="11.7265625" customWidth="1"/>
    <col min="14087" max="14087" width="12.1796875" customWidth="1"/>
    <col min="14088" max="14088" width="41.54296875" customWidth="1"/>
    <col min="14089" max="14089" width="12.1796875" customWidth="1"/>
    <col min="14090" max="14090" width="13.453125" customWidth="1"/>
    <col min="14337" max="14337" width="37.1796875" customWidth="1"/>
    <col min="14338" max="14338" width="44.54296875" customWidth="1"/>
    <col min="14339" max="14342" width="11.7265625" customWidth="1"/>
    <col min="14343" max="14343" width="12.1796875" customWidth="1"/>
    <col min="14344" max="14344" width="41.54296875" customWidth="1"/>
    <col min="14345" max="14345" width="12.1796875" customWidth="1"/>
    <col min="14346" max="14346" width="13.453125" customWidth="1"/>
    <col min="14593" max="14593" width="37.1796875" customWidth="1"/>
    <col min="14594" max="14594" width="44.54296875" customWidth="1"/>
    <col min="14595" max="14598" width="11.7265625" customWidth="1"/>
    <col min="14599" max="14599" width="12.1796875" customWidth="1"/>
    <col min="14600" max="14600" width="41.54296875" customWidth="1"/>
    <col min="14601" max="14601" width="12.1796875" customWidth="1"/>
    <col min="14602" max="14602" width="13.453125" customWidth="1"/>
    <col min="14849" max="14849" width="37.1796875" customWidth="1"/>
    <col min="14850" max="14850" width="44.54296875" customWidth="1"/>
    <col min="14851" max="14854" width="11.7265625" customWidth="1"/>
    <col min="14855" max="14855" width="12.1796875" customWidth="1"/>
    <col min="14856" max="14856" width="41.54296875" customWidth="1"/>
    <col min="14857" max="14857" width="12.1796875" customWidth="1"/>
    <col min="14858" max="14858" width="13.453125" customWidth="1"/>
    <col min="15105" max="15105" width="37.1796875" customWidth="1"/>
    <col min="15106" max="15106" width="44.54296875" customWidth="1"/>
    <col min="15107" max="15110" width="11.7265625" customWidth="1"/>
    <col min="15111" max="15111" width="12.1796875" customWidth="1"/>
    <col min="15112" max="15112" width="41.54296875" customWidth="1"/>
    <col min="15113" max="15113" width="12.1796875" customWidth="1"/>
    <col min="15114" max="15114" width="13.453125" customWidth="1"/>
    <col min="15361" max="15361" width="37.1796875" customWidth="1"/>
    <col min="15362" max="15362" width="44.54296875" customWidth="1"/>
    <col min="15363" max="15366" width="11.7265625" customWidth="1"/>
    <col min="15367" max="15367" width="12.1796875" customWidth="1"/>
    <col min="15368" max="15368" width="41.54296875" customWidth="1"/>
    <col min="15369" max="15369" width="12.1796875" customWidth="1"/>
    <col min="15370" max="15370" width="13.453125" customWidth="1"/>
    <col min="15617" max="15617" width="37.1796875" customWidth="1"/>
    <col min="15618" max="15618" width="44.54296875" customWidth="1"/>
    <col min="15619" max="15622" width="11.7265625" customWidth="1"/>
    <col min="15623" max="15623" width="12.1796875" customWidth="1"/>
    <col min="15624" max="15624" width="41.54296875" customWidth="1"/>
    <col min="15625" max="15625" width="12.1796875" customWidth="1"/>
    <col min="15626" max="15626" width="13.453125" customWidth="1"/>
    <col min="15873" max="15873" width="37.1796875" customWidth="1"/>
    <col min="15874" max="15874" width="44.54296875" customWidth="1"/>
    <col min="15875" max="15878" width="11.7265625" customWidth="1"/>
    <col min="15879" max="15879" width="12.1796875" customWidth="1"/>
    <col min="15880" max="15880" width="41.54296875" customWidth="1"/>
    <col min="15881" max="15881" width="12.1796875" customWidth="1"/>
    <col min="15882" max="15882" width="13.453125" customWidth="1"/>
    <col min="16129" max="16129" width="37.1796875" customWidth="1"/>
    <col min="16130" max="16130" width="44.54296875" customWidth="1"/>
    <col min="16131" max="16134" width="11.7265625" customWidth="1"/>
    <col min="16135" max="16135" width="12.1796875" customWidth="1"/>
    <col min="16136" max="16136" width="41.54296875" customWidth="1"/>
    <col min="16137" max="16137" width="12.1796875" customWidth="1"/>
    <col min="16138" max="16138" width="13.453125" customWidth="1"/>
  </cols>
  <sheetData>
    <row r="1" spans="1:11" ht="17.5" x14ac:dyDescent="0.35">
      <c r="A1" s="61" t="s">
        <v>53</v>
      </c>
      <c r="B1" s="61" t="s">
        <v>53</v>
      </c>
      <c r="C1" s="62"/>
      <c r="D1" s="176"/>
      <c r="E1" s="176"/>
      <c r="F1" s="176"/>
      <c r="G1" s="3"/>
      <c r="H1" s="61" t="s">
        <v>54</v>
      </c>
      <c r="I1" s="3"/>
      <c r="J1" s="3"/>
    </row>
    <row r="2" spans="1:11" ht="49.5" customHeight="1" x14ac:dyDescent="0.35">
      <c r="A2" s="20" t="s">
        <v>55</v>
      </c>
      <c r="B2" s="2" t="s">
        <v>56</v>
      </c>
      <c r="C2" s="63"/>
      <c r="D2" s="177"/>
      <c r="E2" s="177"/>
      <c r="F2" s="177"/>
      <c r="G2" s="4"/>
      <c r="H2" s="64" t="s">
        <v>57</v>
      </c>
      <c r="I2" s="4"/>
      <c r="J2" s="4"/>
    </row>
    <row r="3" spans="1:11" ht="15.5" x14ac:dyDescent="0.35">
      <c r="A3" s="65" t="s">
        <v>58</v>
      </c>
      <c r="B3" s="5" t="s">
        <v>59</v>
      </c>
      <c r="C3" s="66"/>
      <c r="D3" s="178"/>
      <c r="E3" s="178"/>
      <c r="F3" s="178"/>
      <c r="G3" s="67"/>
      <c r="H3" s="8" t="s">
        <v>60</v>
      </c>
      <c r="I3" s="4"/>
      <c r="J3" s="4"/>
      <c r="K3" s="4"/>
    </row>
    <row r="4" spans="1:11" ht="15.5" x14ac:dyDescent="0.35">
      <c r="A4" s="68" t="s">
        <v>61</v>
      </c>
      <c r="B4" s="5" t="s">
        <v>62</v>
      </c>
      <c r="C4" s="69"/>
      <c r="D4" s="180"/>
      <c r="E4" s="180"/>
      <c r="F4" s="180"/>
      <c r="G4" s="70"/>
      <c r="H4" s="71" t="s">
        <v>63</v>
      </c>
    </row>
    <row r="5" spans="1:11" x14ac:dyDescent="0.35">
      <c r="A5" s="72"/>
      <c r="B5" s="73"/>
      <c r="C5" s="73"/>
      <c r="D5" s="69"/>
      <c r="E5" s="69"/>
      <c r="F5" s="69"/>
      <c r="G5" s="74"/>
      <c r="H5" s="74"/>
    </row>
    <row r="6" spans="1:11" x14ac:dyDescent="0.35">
      <c r="A6" s="75"/>
      <c r="B6" s="76"/>
      <c r="C6" s="76"/>
      <c r="D6" s="76"/>
      <c r="E6" s="76"/>
      <c r="F6" s="76"/>
      <c r="G6" s="76"/>
      <c r="H6" s="76"/>
    </row>
    <row r="7" spans="1:11" ht="18" x14ac:dyDescent="0.4">
      <c r="A7" s="77"/>
      <c r="B7" s="181" t="s">
        <v>64</v>
      </c>
      <c r="C7" s="181"/>
      <c r="D7" s="181"/>
      <c r="E7" s="181"/>
      <c r="F7" s="181"/>
      <c r="G7" s="181"/>
      <c r="H7" s="77"/>
      <c r="I7" s="78"/>
      <c r="J7" s="78"/>
    </row>
    <row r="8" spans="1:11" ht="17.5" x14ac:dyDescent="0.35">
      <c r="A8" s="179" t="s">
        <v>65</v>
      </c>
      <c r="B8" s="179"/>
      <c r="C8" s="179"/>
      <c r="D8" s="179"/>
      <c r="E8" s="179"/>
      <c r="F8" s="179"/>
      <c r="G8" s="179"/>
      <c r="H8" s="179"/>
      <c r="I8" s="79"/>
      <c r="J8" s="79"/>
    </row>
    <row r="9" spans="1:11" ht="17.5" x14ac:dyDescent="0.35">
      <c r="A9" s="80"/>
      <c r="B9" s="80"/>
      <c r="C9" s="80"/>
      <c r="D9" s="80"/>
      <c r="E9" s="80"/>
      <c r="F9" s="80"/>
      <c r="G9" s="80"/>
      <c r="H9" s="81"/>
    </row>
    <row r="10" spans="1:11" ht="15.5" x14ac:dyDescent="0.35">
      <c r="A10" s="82"/>
      <c r="B10" s="83" t="s">
        <v>66</v>
      </c>
      <c r="C10" s="82"/>
      <c r="D10" s="82"/>
      <c r="E10" s="82"/>
      <c r="F10" s="82"/>
      <c r="G10" s="84"/>
      <c r="H10" s="85" t="s">
        <v>17</v>
      </c>
    </row>
    <row r="11" spans="1:11" ht="15.5" x14ac:dyDescent="0.35">
      <c r="A11" s="82"/>
      <c r="B11" s="83" t="s">
        <v>67</v>
      </c>
      <c r="C11" s="82"/>
      <c r="D11" s="82"/>
      <c r="E11" s="82"/>
      <c r="F11" s="82"/>
      <c r="G11" s="84"/>
      <c r="H11" s="85"/>
    </row>
    <row r="12" spans="1:11" ht="15.5" x14ac:dyDescent="0.35">
      <c r="A12" s="86"/>
      <c r="B12" s="87" t="s">
        <v>68</v>
      </c>
      <c r="C12" s="88"/>
      <c r="D12" s="89"/>
      <c r="E12" s="88"/>
      <c r="F12" s="88"/>
      <c r="G12" s="88"/>
      <c r="H12" s="90">
        <v>43780</v>
      </c>
    </row>
    <row r="13" spans="1:11" ht="15.5" x14ac:dyDescent="0.35">
      <c r="A13" s="86"/>
      <c r="B13" s="87" t="s">
        <v>69</v>
      </c>
      <c r="C13" s="88"/>
      <c r="D13" s="88"/>
      <c r="E13" s="88"/>
      <c r="F13" s="88"/>
      <c r="G13" s="88"/>
      <c r="H13" s="87" t="s">
        <v>34</v>
      </c>
    </row>
    <row r="14" spans="1:11" ht="15.5" x14ac:dyDescent="0.35">
      <c r="A14" s="86"/>
      <c r="B14" s="87" t="s">
        <v>70</v>
      </c>
      <c r="C14" s="88"/>
      <c r="D14" s="84"/>
      <c r="E14" s="84"/>
      <c r="F14" s="84"/>
      <c r="G14" s="84"/>
      <c r="H14" s="85" t="s">
        <v>10</v>
      </c>
    </row>
    <row r="15" spans="1:11" ht="15.5" x14ac:dyDescent="0.35">
      <c r="A15" s="91"/>
      <c r="B15" s="87" t="s">
        <v>71</v>
      </c>
      <c r="C15" s="88"/>
      <c r="D15" s="88"/>
      <c r="E15" s="88"/>
      <c r="F15" s="88"/>
      <c r="G15" s="92"/>
      <c r="H15" s="85">
        <f>SUM(C21:C30)</f>
        <v>1240</v>
      </c>
    </row>
    <row r="16" spans="1:11" ht="15.5" x14ac:dyDescent="0.35">
      <c r="A16" s="86"/>
      <c r="B16" s="87" t="s">
        <v>72</v>
      </c>
      <c r="C16" s="88"/>
      <c r="D16" s="88"/>
      <c r="E16" s="88"/>
      <c r="F16" s="88"/>
      <c r="G16" s="84"/>
      <c r="H16" s="93" t="s">
        <v>73</v>
      </c>
    </row>
    <row r="17" spans="1:8" ht="15.5" x14ac:dyDescent="0.35">
      <c r="A17" s="86"/>
      <c r="B17" s="87" t="s">
        <v>74</v>
      </c>
      <c r="C17" s="88"/>
      <c r="D17" s="88"/>
      <c r="E17" s="88"/>
      <c r="F17" s="88"/>
      <c r="G17" s="94"/>
      <c r="H17" s="95" t="s">
        <v>75</v>
      </c>
    </row>
    <row r="18" spans="1:8" ht="15.5" x14ac:dyDescent="0.35">
      <c r="A18" s="86"/>
      <c r="B18" s="87"/>
      <c r="C18" s="86"/>
      <c r="D18" s="86"/>
      <c r="E18" s="86"/>
      <c r="F18" s="86"/>
      <c r="G18" s="86"/>
      <c r="H18" s="87"/>
    </row>
    <row r="19" spans="1:8" ht="15.5" x14ac:dyDescent="0.35">
      <c r="A19" s="182" t="s">
        <v>6</v>
      </c>
      <c r="B19" s="182" t="s">
        <v>1</v>
      </c>
      <c r="C19" s="182" t="s">
        <v>5</v>
      </c>
      <c r="D19" s="182" t="s">
        <v>26</v>
      </c>
      <c r="E19" s="182"/>
      <c r="F19" s="182"/>
      <c r="G19" s="182"/>
      <c r="H19" s="182" t="s">
        <v>2</v>
      </c>
    </row>
    <row r="20" spans="1:8" ht="15.75" customHeight="1" x14ac:dyDescent="0.35">
      <c r="A20" s="182"/>
      <c r="B20" s="182"/>
      <c r="C20" s="183"/>
      <c r="D20" s="96" t="s">
        <v>76</v>
      </c>
      <c r="E20" s="96" t="s">
        <v>7</v>
      </c>
      <c r="F20" s="96" t="s">
        <v>8</v>
      </c>
      <c r="G20" s="96" t="s">
        <v>9</v>
      </c>
      <c r="H20" s="182"/>
    </row>
    <row r="21" spans="1:8" ht="35.25" customHeight="1" x14ac:dyDescent="0.35">
      <c r="A21" s="53" t="s">
        <v>77</v>
      </c>
      <c r="B21" s="56" t="s">
        <v>78</v>
      </c>
      <c r="C21" s="53"/>
      <c r="D21" s="54"/>
      <c r="E21" s="54">
        <v>0.66666666666666663</v>
      </c>
      <c r="F21" s="54">
        <v>0.20833333333333334</v>
      </c>
      <c r="G21" s="54">
        <f>E21+F21</f>
        <v>0.875</v>
      </c>
      <c r="H21" s="55" t="s">
        <v>49</v>
      </c>
    </row>
    <row r="22" spans="1:8" ht="24" customHeight="1" x14ac:dyDescent="0.35">
      <c r="A22" s="53"/>
      <c r="B22" s="56" t="s">
        <v>39</v>
      </c>
      <c r="C22" s="53"/>
      <c r="D22" s="54">
        <v>0.16666666666666666</v>
      </c>
      <c r="E22" s="54">
        <f>D22+G21</f>
        <v>1.0416666666666667</v>
      </c>
      <c r="F22" s="54">
        <v>2.0833333333333332E-2</v>
      </c>
      <c r="G22" s="54">
        <f t="shared" ref="G22:G30" si="0">E22+F22</f>
        <v>1.0625</v>
      </c>
      <c r="H22" s="55" t="s">
        <v>38</v>
      </c>
    </row>
    <row r="23" spans="1:8" ht="24" customHeight="1" x14ac:dyDescent="0.35">
      <c r="A23" s="52" t="s">
        <v>46</v>
      </c>
      <c r="B23" s="52" t="s">
        <v>47</v>
      </c>
      <c r="C23" s="53">
        <v>490</v>
      </c>
      <c r="D23" s="54">
        <v>0.16666666666666666</v>
      </c>
      <c r="E23" s="54">
        <f t="shared" ref="E23:E30" si="1">D23+G22</f>
        <v>1.2291666666666667</v>
      </c>
      <c r="F23" s="54">
        <v>0.10416666666666667</v>
      </c>
      <c r="G23" s="54">
        <f t="shared" si="0"/>
        <v>1.3333333333333335</v>
      </c>
      <c r="H23" s="55" t="s">
        <v>48</v>
      </c>
    </row>
    <row r="24" spans="1:8" ht="24" customHeight="1" x14ac:dyDescent="0.35">
      <c r="A24" s="52" t="s">
        <v>46</v>
      </c>
      <c r="B24" s="52" t="s">
        <v>47</v>
      </c>
      <c r="C24" s="53"/>
      <c r="D24" s="54"/>
      <c r="E24" s="54">
        <f t="shared" si="1"/>
        <v>1.3333333333333335</v>
      </c>
      <c r="F24" s="54">
        <v>6.25E-2</v>
      </c>
      <c r="G24" s="54">
        <f t="shared" si="0"/>
        <v>1.3958333333333335</v>
      </c>
      <c r="H24" s="55" t="s">
        <v>49</v>
      </c>
    </row>
    <row r="25" spans="1:8" ht="24" customHeight="1" x14ac:dyDescent="0.35">
      <c r="A25" s="52" t="s">
        <v>50</v>
      </c>
      <c r="B25" s="52" t="s">
        <v>51</v>
      </c>
      <c r="C25" s="53">
        <v>130</v>
      </c>
      <c r="D25" s="54">
        <v>0.10416666666666667</v>
      </c>
      <c r="E25" s="54">
        <f t="shared" si="1"/>
        <v>1.5000000000000002</v>
      </c>
      <c r="F25" s="54">
        <v>8.3333333333333329E-2</v>
      </c>
      <c r="G25" s="54">
        <f t="shared" si="0"/>
        <v>1.5833333333333335</v>
      </c>
      <c r="H25" s="55" t="s">
        <v>48</v>
      </c>
    </row>
    <row r="26" spans="1:8" ht="24" customHeight="1" x14ac:dyDescent="0.35">
      <c r="A26" s="52" t="s">
        <v>50</v>
      </c>
      <c r="B26" s="52" t="s">
        <v>51</v>
      </c>
      <c r="C26" s="53"/>
      <c r="D26" s="54"/>
      <c r="E26" s="54">
        <f t="shared" si="1"/>
        <v>1.5833333333333335</v>
      </c>
      <c r="F26" s="54">
        <v>8.3333333333333329E-2</v>
      </c>
      <c r="G26" s="54">
        <f t="shared" si="0"/>
        <v>1.6666666666666667</v>
      </c>
      <c r="H26" s="55" t="s">
        <v>49</v>
      </c>
    </row>
    <row r="27" spans="1:8" ht="24" customHeight="1" x14ac:dyDescent="0.35">
      <c r="A27" s="53"/>
      <c r="B27" s="56" t="s">
        <v>39</v>
      </c>
      <c r="C27" s="53"/>
      <c r="D27" s="54"/>
      <c r="E27" s="54">
        <f t="shared" si="1"/>
        <v>1.6666666666666667</v>
      </c>
      <c r="F27" s="54">
        <v>0.10416666666666667</v>
      </c>
      <c r="G27" s="54">
        <f t="shared" si="0"/>
        <v>1.7708333333333335</v>
      </c>
      <c r="H27" s="55" t="s">
        <v>38</v>
      </c>
    </row>
    <row r="28" spans="1:8" ht="24" customHeight="1" x14ac:dyDescent="0.35">
      <c r="A28" s="52" t="s">
        <v>46</v>
      </c>
      <c r="B28" s="52" t="s">
        <v>47</v>
      </c>
      <c r="C28" s="53">
        <v>130</v>
      </c>
      <c r="D28" s="54">
        <v>0.10416666666666667</v>
      </c>
      <c r="E28" s="54">
        <f t="shared" si="1"/>
        <v>1.8750000000000002</v>
      </c>
      <c r="F28" s="54">
        <v>0.125</v>
      </c>
      <c r="G28" s="54">
        <f t="shared" si="0"/>
        <v>2</v>
      </c>
      <c r="H28" s="55" t="s">
        <v>52</v>
      </c>
    </row>
    <row r="29" spans="1:8" ht="24" customHeight="1" x14ac:dyDescent="0.35">
      <c r="A29" s="97"/>
      <c r="B29" s="52" t="s">
        <v>39</v>
      </c>
      <c r="C29" s="53"/>
      <c r="D29" s="54">
        <v>0.16666666666666666</v>
      </c>
      <c r="E29" s="54">
        <f t="shared" si="1"/>
        <v>2.1666666666666665</v>
      </c>
      <c r="F29" s="54">
        <v>2.0833333333333332E-2</v>
      </c>
      <c r="G29" s="54">
        <f t="shared" si="0"/>
        <v>2.1875</v>
      </c>
      <c r="H29" s="55" t="s">
        <v>38</v>
      </c>
    </row>
    <row r="30" spans="1:8" ht="35.25" customHeight="1" x14ac:dyDescent="0.35">
      <c r="A30" s="53" t="s">
        <v>77</v>
      </c>
      <c r="B30" s="56" t="s">
        <v>78</v>
      </c>
      <c r="C30" s="53">
        <v>490</v>
      </c>
      <c r="D30" s="98">
        <v>0.1875</v>
      </c>
      <c r="E30" s="54">
        <f t="shared" si="1"/>
        <v>2.375</v>
      </c>
      <c r="F30" s="98">
        <v>0.16666666666666666</v>
      </c>
      <c r="G30" s="54">
        <f t="shared" si="0"/>
        <v>2.5416666666666665</v>
      </c>
      <c r="H30" s="55" t="s">
        <v>48</v>
      </c>
    </row>
    <row r="31" spans="1:8" ht="15.5" x14ac:dyDescent="0.35">
      <c r="A31" s="24"/>
      <c r="B31" s="99"/>
      <c r="C31" s="100"/>
      <c r="D31" s="100"/>
      <c r="E31" s="101"/>
      <c r="F31" s="102"/>
      <c r="G31" s="102"/>
      <c r="H31" s="103"/>
    </row>
    <row r="32" spans="1:8" ht="15.5" x14ac:dyDescent="0.35">
      <c r="A32" s="24" t="s">
        <v>29</v>
      </c>
      <c r="B32" s="104">
        <f>SUM(D21:D30,F21:F30)</f>
        <v>1.8749999999999998</v>
      </c>
      <c r="C32" s="100"/>
      <c r="D32" s="100"/>
      <c r="E32" s="101"/>
      <c r="F32" s="102"/>
      <c r="G32" s="102"/>
      <c r="H32" s="103"/>
    </row>
    <row r="33" spans="1:8" ht="15.5" x14ac:dyDescent="0.35">
      <c r="A33" s="50" t="s">
        <v>30</v>
      </c>
      <c r="B33" s="104">
        <f>SUM(D21:D30)</f>
        <v>0.89583333333333326</v>
      </c>
      <c r="C33" s="105"/>
      <c r="D33" s="101"/>
      <c r="E33" s="100"/>
      <c r="F33" s="106" t="s">
        <v>79</v>
      </c>
      <c r="G33" s="106"/>
      <c r="H33" s="106"/>
    </row>
    <row r="34" spans="1:8" ht="15.5" x14ac:dyDescent="0.35">
      <c r="A34" s="50" t="s">
        <v>80</v>
      </c>
      <c r="B34" s="104">
        <f>SUM(F21,F23,F24,F25,F26,F28,F30)</f>
        <v>0.83333333333333326</v>
      </c>
      <c r="C34" s="100"/>
      <c r="D34" s="100"/>
      <c r="E34" s="105"/>
      <c r="F34" s="102"/>
      <c r="G34" s="107"/>
      <c r="H34" s="103"/>
    </row>
    <row r="35" spans="1:8" ht="15.5" x14ac:dyDescent="0.35">
      <c r="A35" s="50" t="s">
        <v>32</v>
      </c>
      <c r="B35" s="104">
        <f>SUM(F22,F27,F29)</f>
        <v>0.14583333333333334</v>
      </c>
      <c r="C35" s="105"/>
      <c r="D35" s="100"/>
      <c r="E35" s="101"/>
      <c r="F35" s="102"/>
      <c r="G35" s="102"/>
      <c r="H35" s="103"/>
    </row>
    <row r="36" spans="1:8" ht="15.5" x14ac:dyDescent="0.35">
      <c r="A36" s="86"/>
      <c r="B36" s="86"/>
      <c r="C36" s="86"/>
      <c r="D36" s="86"/>
      <c r="E36" s="86"/>
      <c r="F36" s="86"/>
      <c r="G36" s="86"/>
      <c r="H36" s="86"/>
    </row>
    <row r="37" spans="1:8" ht="15.5" x14ac:dyDescent="0.35">
      <c r="A37" s="86"/>
      <c r="B37" s="174" t="s">
        <v>81</v>
      </c>
      <c r="C37" s="174"/>
      <c r="D37" s="174"/>
      <c r="E37" s="174"/>
      <c r="F37" s="174"/>
      <c r="G37" s="174"/>
      <c r="H37" s="86"/>
    </row>
    <row r="38" spans="1:8" ht="15.5" x14ac:dyDescent="0.35">
      <c r="A38" s="28"/>
      <c r="B38" s="175"/>
      <c r="C38" s="175"/>
      <c r="D38" s="175"/>
      <c r="E38" s="175"/>
      <c r="F38" s="175"/>
      <c r="G38" s="175"/>
      <c r="H38" s="175"/>
    </row>
  </sheetData>
  <mergeCells count="13">
    <mergeCell ref="B37:G37"/>
    <mergeCell ref="B38:H38"/>
    <mergeCell ref="D1:F1"/>
    <mergeCell ref="D2:F2"/>
    <mergeCell ref="D3:F3"/>
    <mergeCell ref="A8:H8"/>
    <mergeCell ref="D4:F4"/>
    <mergeCell ref="B7:G7"/>
    <mergeCell ref="A19:A20"/>
    <mergeCell ref="B19:B20"/>
    <mergeCell ref="C19:C20"/>
    <mergeCell ref="D19:G19"/>
    <mergeCell ref="H19:H20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6"/>
  <sheetViews>
    <sheetView view="pageBreakPreview" zoomScale="70" zoomScaleNormal="55" zoomScaleSheetLayoutView="70" workbookViewId="0">
      <selection activeCell="F31" sqref="F31"/>
    </sheetView>
  </sheetViews>
  <sheetFormatPr defaultRowHeight="14.5" x14ac:dyDescent="0.35"/>
  <cols>
    <col min="1" max="1" width="44.453125" customWidth="1"/>
    <col min="2" max="2" width="41.453125" customWidth="1"/>
    <col min="3" max="3" width="21" customWidth="1"/>
    <col min="4" max="4" width="19.26953125" customWidth="1"/>
    <col min="5" max="7" width="17.7265625" customWidth="1"/>
    <col min="8" max="8" width="44.453125" customWidth="1"/>
  </cols>
  <sheetData>
    <row r="1" spans="1:8" ht="16.5" x14ac:dyDescent="0.35">
      <c r="A1" s="30" t="s">
        <v>4</v>
      </c>
      <c r="B1" s="30" t="s">
        <v>4</v>
      </c>
      <c r="C1" s="30"/>
      <c r="D1" s="30"/>
      <c r="E1" s="198"/>
      <c r="F1" s="198"/>
      <c r="G1" s="198" t="s">
        <v>0</v>
      </c>
      <c r="H1" s="198"/>
    </row>
    <row r="2" spans="1:8" ht="67.5" customHeight="1" x14ac:dyDescent="0.35">
      <c r="A2" s="136" t="s">
        <v>92</v>
      </c>
      <c r="B2" s="136" t="s">
        <v>93</v>
      </c>
      <c r="C2" s="136"/>
      <c r="D2" s="136"/>
      <c r="E2" s="199"/>
      <c r="F2" s="199"/>
      <c r="G2" s="199" t="s">
        <v>84</v>
      </c>
      <c r="H2" s="199"/>
    </row>
    <row r="3" spans="1:8" ht="16.5" x14ac:dyDescent="0.35">
      <c r="A3" s="32" t="s">
        <v>12</v>
      </c>
      <c r="B3" s="32" t="s">
        <v>88</v>
      </c>
      <c r="C3" s="32"/>
      <c r="D3" s="33"/>
      <c r="E3" s="200"/>
      <c r="F3" s="200"/>
      <c r="G3" s="201" t="s">
        <v>89</v>
      </c>
      <c r="H3" s="201"/>
    </row>
    <row r="4" spans="1:8" ht="25.5" customHeight="1" x14ac:dyDescent="0.35">
      <c r="A4" s="34" t="s">
        <v>90</v>
      </c>
      <c r="B4" s="34" t="s">
        <v>90</v>
      </c>
      <c r="C4" s="34"/>
      <c r="D4" s="35"/>
      <c r="E4" s="185"/>
      <c r="F4" s="185"/>
      <c r="G4" s="34"/>
      <c r="H4" s="34" t="s">
        <v>90</v>
      </c>
    </row>
    <row r="5" spans="1:8" ht="17" x14ac:dyDescent="0.4">
      <c r="A5" s="36"/>
      <c r="B5" s="36"/>
      <c r="C5" s="36"/>
      <c r="D5" s="134"/>
      <c r="E5" s="38"/>
      <c r="F5" s="38"/>
      <c r="G5" s="137"/>
      <c r="H5" s="40"/>
    </row>
    <row r="6" spans="1:8" ht="15.5" x14ac:dyDescent="0.35">
      <c r="A6" s="1"/>
      <c r="B6" s="1"/>
      <c r="C6" s="1"/>
      <c r="D6" s="7"/>
      <c r="E6" s="6"/>
      <c r="F6" s="6"/>
      <c r="G6" s="8"/>
    </row>
    <row r="7" spans="1:8" ht="20" x14ac:dyDescent="0.35">
      <c r="A7" s="187" t="s">
        <v>14</v>
      </c>
      <c r="B7" s="187"/>
      <c r="C7" s="187"/>
      <c r="D7" s="187"/>
      <c r="E7" s="187"/>
      <c r="F7" s="187"/>
      <c r="G7" s="187"/>
      <c r="H7" s="187"/>
    </row>
    <row r="8" spans="1:8" ht="20" x14ac:dyDescent="0.35">
      <c r="A8" s="188" t="s">
        <v>15</v>
      </c>
      <c r="B8" s="188"/>
      <c r="C8" s="188"/>
      <c r="D8" s="188"/>
      <c r="E8" s="188"/>
      <c r="F8" s="188"/>
      <c r="G8" s="188"/>
      <c r="H8" s="188"/>
    </row>
    <row r="9" spans="1:8" ht="20" x14ac:dyDescent="0.35">
      <c r="A9" s="189" t="s">
        <v>42</v>
      </c>
      <c r="B9" s="189"/>
      <c r="C9" s="189"/>
      <c r="D9" s="189"/>
      <c r="E9" s="189"/>
      <c r="F9" s="189"/>
      <c r="G9" s="189"/>
      <c r="H9" s="9"/>
    </row>
    <row r="10" spans="1:8" x14ac:dyDescent="0.35">
      <c r="A10" s="10"/>
      <c r="B10" s="10"/>
      <c r="C10" s="11"/>
      <c r="D10" s="11"/>
      <c r="E10" s="11"/>
      <c r="F10" s="11"/>
      <c r="G10" s="11"/>
    </row>
    <row r="11" spans="1:8" ht="15.5" x14ac:dyDescent="0.35">
      <c r="A11" s="16" t="s">
        <v>16</v>
      </c>
      <c r="B11" s="16" t="s">
        <v>17</v>
      </c>
      <c r="C11" s="11"/>
      <c r="D11" s="11"/>
      <c r="E11" s="11"/>
      <c r="F11" s="13"/>
      <c r="G11" s="14"/>
    </row>
    <row r="12" spans="1:8" ht="15.5" x14ac:dyDescent="0.35">
      <c r="A12" s="29" t="s">
        <v>18</v>
      </c>
      <c r="B12" s="41"/>
      <c r="C12" s="11"/>
      <c r="D12" s="11"/>
      <c r="E12" s="11"/>
      <c r="F12" s="13"/>
      <c r="G12" s="14"/>
    </row>
    <row r="13" spans="1:8" ht="15.5" x14ac:dyDescent="0.35">
      <c r="A13" s="29" t="s">
        <v>19</v>
      </c>
      <c r="B13" s="128" t="s">
        <v>91</v>
      </c>
      <c r="C13" s="11"/>
      <c r="D13" s="11"/>
      <c r="E13" s="11"/>
      <c r="F13" s="11"/>
      <c r="G13" s="11"/>
    </row>
    <row r="14" spans="1:8" ht="15.5" x14ac:dyDescent="0.35">
      <c r="A14" s="29" t="s">
        <v>20</v>
      </c>
      <c r="B14" s="29" t="s">
        <v>34</v>
      </c>
      <c r="C14" s="11"/>
      <c r="D14" s="11"/>
      <c r="E14" s="11"/>
      <c r="F14" s="11"/>
      <c r="G14" s="15"/>
    </row>
    <row r="15" spans="1:8" ht="15.5" x14ac:dyDescent="0.35">
      <c r="A15" s="16" t="s">
        <v>21</v>
      </c>
      <c r="B15" s="16" t="s">
        <v>10</v>
      </c>
      <c r="C15" s="12"/>
      <c r="D15" s="12"/>
      <c r="E15" s="12"/>
      <c r="F15" s="12"/>
      <c r="G15" s="10"/>
    </row>
    <row r="16" spans="1:8" ht="15.5" x14ac:dyDescent="0.35">
      <c r="A16" s="16" t="s">
        <v>22</v>
      </c>
      <c r="B16" s="51">
        <f>SUM(C22:C27)</f>
        <v>1480</v>
      </c>
      <c r="C16" s="12"/>
      <c r="D16" s="12"/>
      <c r="E16" s="12"/>
      <c r="F16" s="12"/>
      <c r="G16" s="10"/>
    </row>
    <row r="17" spans="1:8" ht="15.5" x14ac:dyDescent="0.35">
      <c r="A17" s="16" t="s">
        <v>23</v>
      </c>
      <c r="B17" s="16" t="s">
        <v>35</v>
      </c>
      <c r="C17" s="12"/>
      <c r="D17" s="12"/>
      <c r="E17" s="12"/>
      <c r="F17" s="12"/>
      <c r="G17" s="10"/>
    </row>
    <row r="18" spans="1:8" ht="15.5" x14ac:dyDescent="0.35">
      <c r="A18" s="16" t="s">
        <v>24</v>
      </c>
      <c r="B18" s="17" t="s">
        <v>36</v>
      </c>
      <c r="C18" s="12"/>
      <c r="D18" s="12"/>
      <c r="E18" s="12"/>
      <c r="F18" s="12"/>
      <c r="G18" s="10"/>
    </row>
    <row r="19" spans="1:8" ht="15.5" x14ac:dyDescent="0.35">
      <c r="A19" s="16"/>
      <c r="B19" s="17"/>
      <c r="C19" s="18"/>
      <c r="D19" s="18"/>
      <c r="E19" s="18"/>
      <c r="F19" s="18"/>
      <c r="G19" s="18"/>
      <c r="H19" s="18"/>
    </row>
    <row r="20" spans="1:8" ht="16.5" x14ac:dyDescent="0.35">
      <c r="A20" s="190" t="s">
        <v>25</v>
      </c>
      <c r="B20" s="192" t="s">
        <v>1</v>
      </c>
      <c r="C20" s="190" t="s">
        <v>5</v>
      </c>
      <c r="D20" s="194" t="s">
        <v>26</v>
      </c>
      <c r="E20" s="195"/>
      <c r="F20" s="195"/>
      <c r="G20" s="196"/>
      <c r="H20" s="197" t="s">
        <v>2</v>
      </c>
    </row>
    <row r="21" spans="1:8" ht="33" x14ac:dyDescent="0.35">
      <c r="A21" s="191"/>
      <c r="B21" s="193"/>
      <c r="C21" s="191"/>
      <c r="D21" s="135" t="s">
        <v>27</v>
      </c>
      <c r="E21" s="135" t="s">
        <v>28</v>
      </c>
      <c r="F21" s="135" t="s">
        <v>8</v>
      </c>
      <c r="G21" s="135" t="s">
        <v>9</v>
      </c>
      <c r="H21" s="197"/>
    </row>
    <row r="22" spans="1:8" ht="36" x14ac:dyDescent="0.35">
      <c r="A22" s="131" t="s">
        <v>37</v>
      </c>
      <c r="B22" s="44" t="s">
        <v>40</v>
      </c>
      <c r="C22" s="44"/>
      <c r="D22" s="109"/>
      <c r="E22" s="133">
        <v>0.16666666666666666</v>
      </c>
      <c r="F22" s="47">
        <v>6.25E-2</v>
      </c>
      <c r="G22" s="48">
        <f>E22+F22</f>
        <v>0.22916666666666666</v>
      </c>
      <c r="H22" s="59" t="s">
        <v>49</v>
      </c>
    </row>
    <row r="23" spans="1:8" ht="18" x14ac:dyDescent="0.35">
      <c r="A23" s="132" t="s">
        <v>46</v>
      </c>
      <c r="B23" s="57" t="s">
        <v>47</v>
      </c>
      <c r="C23" s="45">
        <v>610</v>
      </c>
      <c r="D23" s="110">
        <v>0.5</v>
      </c>
      <c r="E23" s="58">
        <f>D23+G22</f>
        <v>0.72916666666666663</v>
      </c>
      <c r="F23" s="58">
        <v>4.1666666666666664E-2</v>
      </c>
      <c r="G23" s="58">
        <f t="shared" ref="G23:G27" si="0">E23+F23</f>
        <v>0.77083333333333326</v>
      </c>
      <c r="H23" s="59" t="s">
        <v>48</v>
      </c>
    </row>
    <row r="24" spans="1:8" ht="18" x14ac:dyDescent="0.35">
      <c r="A24" s="132" t="s">
        <v>46</v>
      </c>
      <c r="B24" s="57" t="s">
        <v>47</v>
      </c>
      <c r="C24" s="45"/>
      <c r="D24" s="110"/>
      <c r="E24" s="58">
        <f t="shared" ref="E24" si="1">D24+G23</f>
        <v>0.77083333333333326</v>
      </c>
      <c r="F24" s="58">
        <v>4.1666666666666664E-2</v>
      </c>
      <c r="G24" s="58">
        <f t="shared" si="0"/>
        <v>0.81249999999999989</v>
      </c>
      <c r="H24" s="59" t="s">
        <v>49</v>
      </c>
    </row>
    <row r="25" spans="1:8" ht="18" x14ac:dyDescent="0.35">
      <c r="A25" s="132" t="s">
        <v>50</v>
      </c>
      <c r="B25" s="57" t="s">
        <v>51</v>
      </c>
      <c r="C25" s="45">
        <v>130</v>
      </c>
      <c r="D25" s="110">
        <v>0.10416666666666667</v>
      </c>
      <c r="E25" s="58">
        <f>D25+G24</f>
        <v>0.91666666666666652</v>
      </c>
      <c r="F25" s="58">
        <v>8.3333333333333329E-2</v>
      </c>
      <c r="G25" s="58">
        <f t="shared" si="0"/>
        <v>0.99999999999999989</v>
      </c>
      <c r="H25" s="59" t="s">
        <v>48</v>
      </c>
    </row>
    <row r="26" spans="1:8" ht="18" x14ac:dyDescent="0.35">
      <c r="A26" s="132" t="s">
        <v>46</v>
      </c>
      <c r="B26" s="57" t="s">
        <v>47</v>
      </c>
      <c r="C26" s="45">
        <v>130</v>
      </c>
      <c r="D26" s="110">
        <v>0.10416666666666667</v>
      </c>
      <c r="E26" s="58">
        <f>D26+G25</f>
        <v>1.1041666666666665</v>
      </c>
      <c r="F26" s="58">
        <v>8.3333333333333329E-2</v>
      </c>
      <c r="G26" s="58">
        <f t="shared" si="0"/>
        <v>1.1874999999999998</v>
      </c>
      <c r="H26" s="59" t="s">
        <v>52</v>
      </c>
    </row>
    <row r="27" spans="1:8" ht="36" x14ac:dyDescent="0.35">
      <c r="A27" s="131" t="s">
        <v>37</v>
      </c>
      <c r="B27" s="44" t="s">
        <v>41</v>
      </c>
      <c r="C27" s="129">
        <v>610</v>
      </c>
      <c r="D27" s="130">
        <v>0.5</v>
      </c>
      <c r="E27" s="46">
        <f>D27+G26</f>
        <v>1.6874999999999998</v>
      </c>
      <c r="F27" s="49">
        <v>4.1666666666666664E-2</v>
      </c>
      <c r="G27" s="48">
        <f t="shared" si="0"/>
        <v>1.7291666666666665</v>
      </c>
      <c r="H27" s="59" t="s">
        <v>48</v>
      </c>
    </row>
    <row r="28" spans="1:8" ht="15.5" x14ac:dyDescent="0.35">
      <c r="A28" s="19"/>
      <c r="B28" s="20"/>
      <c r="C28" s="20"/>
      <c r="D28" s="21"/>
      <c r="E28" s="21"/>
      <c r="F28" s="21"/>
      <c r="G28" s="20"/>
    </row>
    <row r="29" spans="1:8" ht="15.5" x14ac:dyDescent="0.35">
      <c r="A29" s="22"/>
      <c r="B29" s="20"/>
      <c r="C29" s="20"/>
      <c r="D29" s="21"/>
      <c r="E29" s="21"/>
      <c r="F29" s="21"/>
      <c r="G29" s="20"/>
    </row>
    <row r="30" spans="1:8" ht="15.5" x14ac:dyDescent="0.35">
      <c r="A30" s="16"/>
      <c r="B30" s="16"/>
      <c r="C30" s="16"/>
      <c r="D30" s="16"/>
      <c r="E30" s="16"/>
      <c r="F30" s="16"/>
      <c r="G30" s="16"/>
    </row>
    <row r="31" spans="1:8" ht="15.5" x14ac:dyDescent="0.35">
      <c r="A31" s="50" t="s">
        <v>29</v>
      </c>
      <c r="B31" s="23">
        <f>SUM(D22:D27,F22:F27)</f>
        <v>1.5625</v>
      </c>
      <c r="C31" s="23"/>
      <c r="D31" s="25"/>
      <c r="F31" s="16"/>
      <c r="G31" s="16"/>
    </row>
    <row r="32" spans="1:8" ht="15.5" x14ac:dyDescent="0.35">
      <c r="A32" s="50" t="s">
        <v>30</v>
      </c>
      <c r="B32" s="23">
        <f>SUM(D22:D27)</f>
        <v>1.2083333333333333</v>
      </c>
      <c r="C32" s="26"/>
      <c r="D32" s="25"/>
      <c r="F32" s="16"/>
      <c r="G32" s="16"/>
    </row>
    <row r="33" spans="1:7" ht="15.5" x14ac:dyDescent="0.35">
      <c r="A33" s="50" t="s">
        <v>31</v>
      </c>
      <c r="B33" s="23">
        <f>SUM(F22:F25,F26:F27)</f>
        <v>0.35416666666666663</v>
      </c>
      <c r="C33" s="26"/>
      <c r="D33" s="25"/>
      <c r="F33" s="16"/>
      <c r="G33" s="16"/>
    </row>
    <row r="34" spans="1:7" ht="15.5" x14ac:dyDescent="0.35">
      <c r="A34" s="50" t="s">
        <v>32</v>
      </c>
      <c r="B34" s="23"/>
      <c r="C34" s="27"/>
      <c r="D34" s="25"/>
      <c r="F34" s="16"/>
    </row>
    <row r="35" spans="1:7" ht="15.5" x14ac:dyDescent="0.35">
      <c r="A35" s="184"/>
      <c r="B35" s="184"/>
      <c r="C35" s="184"/>
      <c r="D35" s="25"/>
      <c r="F35" s="16"/>
    </row>
    <row r="36" spans="1:7" ht="15.5" x14ac:dyDescent="0.35">
      <c r="A36" s="28"/>
      <c r="B36" s="29"/>
      <c r="C36" s="29"/>
      <c r="D36" s="29"/>
      <c r="E36" s="29"/>
      <c r="F36" s="16"/>
    </row>
  </sheetData>
  <mergeCells count="16">
    <mergeCell ref="E1:F1"/>
    <mergeCell ref="G1:H1"/>
    <mergeCell ref="E2:F2"/>
    <mergeCell ref="G2:H2"/>
    <mergeCell ref="E3:F3"/>
    <mergeCell ref="G3:H3"/>
    <mergeCell ref="A35:C35"/>
    <mergeCell ref="E4:F4"/>
    <mergeCell ref="A7:H7"/>
    <mergeCell ref="A8:H8"/>
    <mergeCell ref="A9:G9"/>
    <mergeCell ref="A20:A21"/>
    <mergeCell ref="B20:B21"/>
    <mergeCell ref="C20:C21"/>
    <mergeCell ref="D20:G20"/>
    <mergeCell ref="H20:H21"/>
  </mergeCells>
  <printOptions horizontalCentered="1" verticalCentered="1"/>
  <pageMargins left="0" right="0" top="0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zoomScale="60" zoomScaleNormal="60" workbookViewId="0">
      <selection activeCell="B2" sqref="B2"/>
    </sheetView>
  </sheetViews>
  <sheetFormatPr defaultRowHeight="14.5" x14ac:dyDescent="0.35"/>
  <cols>
    <col min="1" max="1" width="44.453125" customWidth="1"/>
    <col min="2" max="2" width="41.453125" customWidth="1"/>
    <col min="3" max="3" width="21" customWidth="1"/>
    <col min="4" max="4" width="19.26953125" customWidth="1"/>
    <col min="5" max="7" width="17.7265625" customWidth="1"/>
    <col min="8" max="8" width="44.453125" customWidth="1"/>
  </cols>
  <sheetData>
    <row r="1" spans="1:8" ht="16.5" x14ac:dyDescent="0.35">
      <c r="A1" s="30" t="s">
        <v>4</v>
      </c>
      <c r="B1" s="30" t="s">
        <v>4</v>
      </c>
      <c r="C1" s="30"/>
      <c r="D1" s="30"/>
      <c r="E1" s="198"/>
      <c r="F1" s="198"/>
      <c r="G1" s="198" t="s">
        <v>0</v>
      </c>
      <c r="H1" s="198"/>
    </row>
    <row r="2" spans="1:8" ht="49.5" x14ac:dyDescent="0.35">
      <c r="A2" s="31" t="s">
        <v>43</v>
      </c>
      <c r="B2" s="31" t="s">
        <v>11</v>
      </c>
      <c r="C2" s="31"/>
      <c r="D2" s="31"/>
      <c r="E2" s="199"/>
      <c r="F2" s="199"/>
      <c r="G2" s="199" t="s">
        <v>45</v>
      </c>
      <c r="H2" s="199"/>
    </row>
    <row r="3" spans="1:8" ht="16.5" x14ac:dyDescent="0.35">
      <c r="A3" s="32" t="s">
        <v>44</v>
      </c>
      <c r="B3" s="32" t="s">
        <v>12</v>
      </c>
      <c r="C3" s="32"/>
      <c r="D3" s="33"/>
      <c r="E3" s="200"/>
      <c r="F3" s="200"/>
      <c r="G3" s="201" t="s">
        <v>13</v>
      </c>
      <c r="H3" s="201"/>
    </row>
    <row r="4" spans="1:8" ht="16.5" x14ac:dyDescent="0.35">
      <c r="A4" s="34" t="s">
        <v>3</v>
      </c>
      <c r="B4" s="34" t="s">
        <v>3</v>
      </c>
      <c r="C4" s="34"/>
      <c r="D4" s="35"/>
      <c r="E4" s="185"/>
      <c r="F4" s="185"/>
      <c r="G4" s="186" t="s">
        <v>3</v>
      </c>
      <c r="H4" s="186"/>
    </row>
    <row r="5" spans="1:8" ht="17" x14ac:dyDescent="0.4">
      <c r="A5" s="36"/>
      <c r="B5" s="36"/>
      <c r="C5" s="36"/>
      <c r="D5" s="37"/>
      <c r="E5" s="38"/>
      <c r="F5" s="38"/>
      <c r="G5" s="39"/>
      <c r="H5" s="40"/>
    </row>
    <row r="6" spans="1:8" ht="15.5" x14ac:dyDescent="0.35">
      <c r="A6" s="1"/>
      <c r="B6" s="1"/>
      <c r="C6" s="1"/>
      <c r="D6" s="7"/>
      <c r="E6" s="6"/>
      <c r="F6" s="6"/>
      <c r="G6" s="8"/>
    </row>
    <row r="7" spans="1:8" ht="20" x14ac:dyDescent="0.35">
      <c r="A7" s="187" t="s">
        <v>14</v>
      </c>
      <c r="B7" s="187"/>
      <c r="C7" s="187"/>
      <c r="D7" s="187"/>
      <c r="E7" s="187"/>
      <c r="F7" s="187"/>
      <c r="G7" s="187"/>
      <c r="H7" s="187"/>
    </row>
    <row r="8" spans="1:8" ht="20" x14ac:dyDescent="0.35">
      <c r="A8" s="188" t="s">
        <v>15</v>
      </c>
      <c r="B8" s="188"/>
      <c r="C8" s="188"/>
      <c r="D8" s="188"/>
      <c r="E8" s="188"/>
      <c r="F8" s="188"/>
      <c r="G8" s="188"/>
      <c r="H8" s="188"/>
    </row>
    <row r="9" spans="1:8" ht="20" x14ac:dyDescent="0.35">
      <c r="A9" s="189" t="s">
        <v>42</v>
      </c>
      <c r="B9" s="189"/>
      <c r="C9" s="189"/>
      <c r="D9" s="189"/>
      <c r="E9" s="189"/>
      <c r="F9" s="189"/>
      <c r="G9" s="189"/>
      <c r="H9" s="9"/>
    </row>
    <row r="10" spans="1:8" x14ac:dyDescent="0.35">
      <c r="A10" s="10"/>
      <c r="B10" s="10"/>
      <c r="C10" s="11"/>
      <c r="D10" s="11"/>
      <c r="E10" s="11"/>
      <c r="F10" s="11"/>
      <c r="G10" s="11"/>
    </row>
    <row r="11" spans="1:8" ht="15.5" x14ac:dyDescent="0.35">
      <c r="A11" s="16" t="s">
        <v>16</v>
      </c>
      <c r="B11" s="16" t="s">
        <v>17</v>
      </c>
      <c r="C11" s="11"/>
      <c r="D11" s="11"/>
      <c r="E11" s="11"/>
      <c r="F11" s="13"/>
      <c r="G11" s="14"/>
    </row>
    <row r="12" spans="1:8" ht="15.5" x14ac:dyDescent="0.35">
      <c r="A12" s="29" t="s">
        <v>18</v>
      </c>
      <c r="B12" s="41"/>
      <c r="C12" s="11"/>
      <c r="D12" s="11"/>
      <c r="E12" s="11"/>
      <c r="F12" s="13"/>
      <c r="G12" s="14"/>
    </row>
    <row r="13" spans="1:8" ht="15.5" x14ac:dyDescent="0.35">
      <c r="A13" s="29" t="s">
        <v>19</v>
      </c>
      <c r="B13" s="42" t="s">
        <v>33</v>
      </c>
      <c r="C13" s="11"/>
      <c r="D13" s="11"/>
      <c r="E13" s="11"/>
      <c r="F13" s="11"/>
      <c r="G13" s="11"/>
    </row>
    <row r="14" spans="1:8" ht="15.5" x14ac:dyDescent="0.35">
      <c r="A14" s="29" t="s">
        <v>20</v>
      </c>
      <c r="B14" s="29" t="s">
        <v>34</v>
      </c>
      <c r="C14" s="11"/>
      <c r="D14" s="11"/>
      <c r="E14" s="11"/>
      <c r="F14" s="11"/>
      <c r="G14" s="15"/>
    </row>
    <row r="15" spans="1:8" ht="15.5" x14ac:dyDescent="0.35">
      <c r="A15" s="16" t="s">
        <v>21</v>
      </c>
      <c r="B15" s="16" t="s">
        <v>10</v>
      </c>
      <c r="C15" s="12"/>
      <c r="D15" s="12"/>
      <c r="E15" s="12"/>
      <c r="F15" s="12"/>
      <c r="G15" s="10"/>
    </row>
    <row r="16" spans="1:8" ht="15.5" x14ac:dyDescent="0.35">
      <c r="A16" s="16" t="s">
        <v>22</v>
      </c>
      <c r="B16" s="51">
        <f>SUM(C22:C29)</f>
        <v>1480</v>
      </c>
      <c r="C16" s="12"/>
      <c r="D16" s="12"/>
      <c r="E16" s="12"/>
      <c r="F16" s="12"/>
      <c r="G16" s="10"/>
    </row>
    <row r="17" spans="1:8" ht="15.5" x14ac:dyDescent="0.35">
      <c r="A17" s="16" t="s">
        <v>23</v>
      </c>
      <c r="B17" s="16" t="s">
        <v>35</v>
      </c>
      <c r="C17" s="12"/>
      <c r="D17" s="12"/>
      <c r="E17" s="12"/>
      <c r="F17" s="12"/>
      <c r="G17" s="10"/>
    </row>
    <row r="18" spans="1:8" ht="15.5" x14ac:dyDescent="0.35">
      <c r="A18" s="16" t="s">
        <v>24</v>
      </c>
      <c r="B18" s="108" t="s">
        <v>36</v>
      </c>
      <c r="C18" s="12"/>
      <c r="D18" s="12"/>
      <c r="E18" s="12"/>
      <c r="F18" s="12"/>
      <c r="G18" s="10"/>
    </row>
    <row r="19" spans="1:8" ht="15.5" x14ac:dyDescent="0.35">
      <c r="A19" s="16"/>
      <c r="B19" s="17"/>
      <c r="C19" s="18"/>
      <c r="D19" s="18"/>
      <c r="E19" s="18"/>
      <c r="F19" s="18"/>
      <c r="G19" s="18"/>
      <c r="H19" s="18"/>
    </row>
    <row r="20" spans="1:8" ht="15.75" customHeight="1" x14ac:dyDescent="0.35">
      <c r="A20" s="190" t="s">
        <v>25</v>
      </c>
      <c r="B20" s="192" t="s">
        <v>1</v>
      </c>
      <c r="C20" s="190" t="s">
        <v>5</v>
      </c>
      <c r="D20" s="194" t="s">
        <v>26</v>
      </c>
      <c r="E20" s="195"/>
      <c r="F20" s="195"/>
      <c r="G20" s="196"/>
      <c r="H20" s="197" t="s">
        <v>2</v>
      </c>
    </row>
    <row r="21" spans="1:8" ht="33" x14ac:dyDescent="0.35">
      <c r="A21" s="191"/>
      <c r="B21" s="193"/>
      <c r="C21" s="191"/>
      <c r="D21" s="43" t="s">
        <v>27</v>
      </c>
      <c r="E21" s="43" t="s">
        <v>28</v>
      </c>
      <c r="F21" s="43" t="s">
        <v>8</v>
      </c>
      <c r="G21" s="43" t="s">
        <v>9</v>
      </c>
      <c r="H21" s="197"/>
    </row>
    <row r="22" spans="1:8" ht="41.25" customHeight="1" x14ac:dyDescent="0.35">
      <c r="A22" s="44" t="s">
        <v>37</v>
      </c>
      <c r="B22" s="44" t="s">
        <v>40</v>
      </c>
      <c r="C22" s="44"/>
      <c r="D22" s="109"/>
      <c r="E22" s="46">
        <v>0.5</v>
      </c>
      <c r="F22" s="47">
        <v>0.10416666666666667</v>
      </c>
      <c r="G22" s="48">
        <f>E22+F22</f>
        <v>0.60416666666666663</v>
      </c>
      <c r="H22" s="59" t="s">
        <v>49</v>
      </c>
    </row>
    <row r="23" spans="1:8" ht="41.25" customHeight="1" x14ac:dyDescent="0.35">
      <c r="A23" s="57" t="s">
        <v>46</v>
      </c>
      <c r="B23" s="57" t="s">
        <v>47</v>
      </c>
      <c r="C23" s="45">
        <v>610</v>
      </c>
      <c r="D23" s="110">
        <v>0.54166666666666663</v>
      </c>
      <c r="E23" s="58">
        <f t="shared" ref="E23:E28" si="0">D23+G22</f>
        <v>1.1458333333333333</v>
      </c>
      <c r="F23" s="58">
        <v>6.25E-2</v>
      </c>
      <c r="G23" s="58">
        <f t="shared" ref="G23:G28" si="1">E23+F23</f>
        <v>1.2083333333333333</v>
      </c>
      <c r="H23" s="59" t="s">
        <v>48</v>
      </c>
    </row>
    <row r="24" spans="1:8" ht="41.25" customHeight="1" x14ac:dyDescent="0.35">
      <c r="A24" s="57" t="s">
        <v>46</v>
      </c>
      <c r="B24" s="57" t="s">
        <v>47</v>
      </c>
      <c r="C24" s="45"/>
      <c r="D24" s="110"/>
      <c r="E24" s="58">
        <f t="shared" si="0"/>
        <v>1.2083333333333333</v>
      </c>
      <c r="F24" s="58">
        <v>4.1666666666666664E-2</v>
      </c>
      <c r="G24" s="58">
        <f t="shared" si="1"/>
        <v>1.25</v>
      </c>
      <c r="H24" s="59" t="s">
        <v>49</v>
      </c>
    </row>
    <row r="25" spans="1:8" ht="41.25" customHeight="1" x14ac:dyDescent="0.35">
      <c r="A25" s="57" t="s">
        <v>50</v>
      </c>
      <c r="B25" s="57" t="s">
        <v>51</v>
      </c>
      <c r="C25" s="45">
        <v>130</v>
      </c>
      <c r="D25" s="110">
        <v>0.10416666666666667</v>
      </c>
      <c r="E25" s="58">
        <f>D25+G24</f>
        <v>1.3541666666666667</v>
      </c>
      <c r="F25" s="58">
        <v>4.1666666666666664E-2</v>
      </c>
      <c r="G25" s="58">
        <f t="shared" si="1"/>
        <v>1.3958333333333335</v>
      </c>
      <c r="H25" s="59" t="s">
        <v>48</v>
      </c>
    </row>
    <row r="26" spans="1:8" ht="41.25" customHeight="1" x14ac:dyDescent="0.35">
      <c r="A26" s="57" t="s">
        <v>50</v>
      </c>
      <c r="B26" s="57" t="s">
        <v>51</v>
      </c>
      <c r="C26" s="45"/>
      <c r="D26" s="110"/>
      <c r="E26" s="58">
        <f t="shared" si="0"/>
        <v>1.3958333333333335</v>
      </c>
      <c r="F26" s="58">
        <v>6.25E-2</v>
      </c>
      <c r="G26" s="58">
        <f t="shared" si="1"/>
        <v>1.4583333333333335</v>
      </c>
      <c r="H26" s="59" t="s">
        <v>49</v>
      </c>
    </row>
    <row r="27" spans="1:8" ht="41.25" customHeight="1" x14ac:dyDescent="0.35">
      <c r="A27" s="45"/>
      <c r="B27" s="60" t="s">
        <v>39</v>
      </c>
      <c r="C27" s="45"/>
      <c r="D27" s="110"/>
      <c r="E27" s="58">
        <f t="shared" si="0"/>
        <v>1.4583333333333335</v>
      </c>
      <c r="F27" s="58">
        <v>0.20833333333333334</v>
      </c>
      <c r="G27" s="58">
        <f t="shared" si="1"/>
        <v>1.6666666666666667</v>
      </c>
      <c r="H27" s="59" t="s">
        <v>38</v>
      </c>
    </row>
    <row r="28" spans="1:8" ht="41.25" customHeight="1" x14ac:dyDescent="0.35">
      <c r="A28" s="57" t="s">
        <v>46</v>
      </c>
      <c r="B28" s="57" t="s">
        <v>47</v>
      </c>
      <c r="C28" s="45">
        <v>130</v>
      </c>
      <c r="D28" s="110">
        <v>0.10416666666666667</v>
      </c>
      <c r="E28" s="58">
        <f t="shared" si="0"/>
        <v>1.7708333333333335</v>
      </c>
      <c r="F28" s="58">
        <v>0.125</v>
      </c>
      <c r="G28" s="58">
        <f t="shared" si="1"/>
        <v>1.8958333333333335</v>
      </c>
      <c r="H28" s="59" t="s">
        <v>52</v>
      </c>
    </row>
    <row r="29" spans="1:8" ht="41.25" customHeight="1" x14ac:dyDescent="0.35">
      <c r="A29" s="44" t="s">
        <v>37</v>
      </c>
      <c r="B29" s="44" t="s">
        <v>41</v>
      </c>
      <c r="C29" s="45">
        <v>610</v>
      </c>
      <c r="D29" s="111">
        <v>0.54166666666666663</v>
      </c>
      <c r="E29" s="46">
        <f>D29+G28</f>
        <v>2.4375</v>
      </c>
      <c r="F29" s="49">
        <v>8.3333333333333329E-2</v>
      </c>
      <c r="G29" s="48">
        <f t="shared" ref="G29" si="2">E29+F29</f>
        <v>2.5208333333333335</v>
      </c>
      <c r="H29" s="59" t="s">
        <v>48</v>
      </c>
    </row>
    <row r="30" spans="1:8" ht="15.5" x14ac:dyDescent="0.35">
      <c r="A30" s="19"/>
      <c r="B30" s="20"/>
      <c r="C30" s="20"/>
      <c r="D30" s="21"/>
      <c r="E30" s="21"/>
      <c r="F30" s="21"/>
      <c r="G30" s="20"/>
    </row>
    <row r="31" spans="1:8" ht="15.5" x14ac:dyDescent="0.35">
      <c r="A31" s="22"/>
      <c r="B31" s="20"/>
      <c r="C31" s="20"/>
      <c r="D31" s="21"/>
      <c r="E31" s="21"/>
      <c r="F31" s="21"/>
      <c r="G31" s="20"/>
    </row>
    <row r="32" spans="1:8" ht="15.5" x14ac:dyDescent="0.35">
      <c r="A32" s="16"/>
      <c r="B32" s="16"/>
      <c r="C32" s="16"/>
      <c r="D32" s="16"/>
      <c r="E32" s="16"/>
      <c r="F32" s="16"/>
      <c r="G32" s="16"/>
    </row>
    <row r="33" spans="1:7" ht="15.5" x14ac:dyDescent="0.35">
      <c r="A33" s="50" t="s">
        <v>29</v>
      </c>
      <c r="B33" s="23">
        <f>SUM(D22:D29,F22:F29)</f>
        <v>2.0208333333333335</v>
      </c>
      <c r="C33" s="23"/>
      <c r="D33" s="25"/>
      <c r="F33" s="16"/>
      <c r="G33" s="16"/>
    </row>
    <row r="34" spans="1:7" ht="15.5" x14ac:dyDescent="0.35">
      <c r="A34" s="50" t="s">
        <v>30</v>
      </c>
      <c r="B34" s="23">
        <f>SUM(D22:D29)</f>
        <v>1.2916666666666665</v>
      </c>
      <c r="C34" s="26"/>
      <c r="D34" s="25"/>
      <c r="F34" s="16"/>
      <c r="G34" s="16"/>
    </row>
    <row r="35" spans="1:7" ht="15.5" x14ac:dyDescent="0.35">
      <c r="A35" s="50" t="s">
        <v>31</v>
      </c>
      <c r="B35" s="23">
        <f>SUM(F22:F26,F28:F29)</f>
        <v>0.52083333333333337</v>
      </c>
      <c r="C35" s="26"/>
      <c r="D35" s="25"/>
      <c r="F35" s="16"/>
      <c r="G35" s="16"/>
    </row>
    <row r="36" spans="1:7" ht="15.5" x14ac:dyDescent="0.35">
      <c r="A36" s="50" t="s">
        <v>32</v>
      </c>
      <c r="B36" s="23">
        <f>SUM(F27)</f>
        <v>0.20833333333333334</v>
      </c>
      <c r="C36" s="27"/>
      <c r="D36" s="25"/>
      <c r="F36" s="16"/>
    </row>
    <row r="37" spans="1:7" ht="15.5" x14ac:dyDescent="0.35">
      <c r="A37" s="184"/>
      <c r="B37" s="184"/>
      <c r="C37" s="184"/>
      <c r="D37" s="25"/>
      <c r="F37" s="16"/>
    </row>
    <row r="38" spans="1:7" ht="15.5" x14ac:dyDescent="0.35">
      <c r="A38" s="28"/>
      <c r="B38" s="29"/>
      <c r="C38" s="29"/>
      <c r="D38" s="29"/>
      <c r="E38" s="29"/>
      <c r="F38" s="16"/>
    </row>
  </sheetData>
  <mergeCells count="17">
    <mergeCell ref="E1:F1"/>
    <mergeCell ref="G1:H1"/>
    <mergeCell ref="E2:F2"/>
    <mergeCell ref="G2:H2"/>
    <mergeCell ref="E3:F3"/>
    <mergeCell ref="G3:H3"/>
    <mergeCell ref="A37:C37"/>
    <mergeCell ref="E4:F4"/>
    <mergeCell ref="G4:H4"/>
    <mergeCell ref="A7:H7"/>
    <mergeCell ref="A8:H8"/>
    <mergeCell ref="A9:G9"/>
    <mergeCell ref="A20:A21"/>
    <mergeCell ref="B20:B21"/>
    <mergeCell ref="C20:C21"/>
    <mergeCell ref="D20:G20"/>
    <mergeCell ref="H20:H21"/>
  </mergeCells>
  <printOptions horizontalCentered="1" verticalCentered="1"/>
  <pageMargins left="0" right="0" top="0" bottom="0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sqref="A1:XFD1048576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6"/>
  <sheetViews>
    <sheetView zoomScale="60" zoomScaleNormal="60" workbookViewId="0">
      <selection activeCell="H14" sqref="H14"/>
    </sheetView>
  </sheetViews>
  <sheetFormatPr defaultRowHeight="14.5" x14ac:dyDescent="0.35"/>
  <cols>
    <col min="1" max="1" width="44.453125" customWidth="1"/>
    <col min="2" max="2" width="41.453125" customWidth="1"/>
    <col min="3" max="3" width="21" customWidth="1"/>
    <col min="4" max="4" width="19.26953125" customWidth="1"/>
    <col min="5" max="7" width="17.7265625" customWidth="1"/>
    <col min="8" max="8" width="44.453125" customWidth="1"/>
  </cols>
  <sheetData>
    <row r="1" spans="1:8" ht="16.5" x14ac:dyDescent="0.35">
      <c r="A1" s="30" t="s">
        <v>4</v>
      </c>
      <c r="B1" s="30" t="s">
        <v>4</v>
      </c>
      <c r="C1" s="30"/>
      <c r="D1" s="30"/>
      <c r="E1" s="198"/>
      <c r="F1" s="198"/>
      <c r="G1" s="198" t="s">
        <v>0</v>
      </c>
      <c r="H1" s="198"/>
    </row>
    <row r="2" spans="1:8" ht="49.5" x14ac:dyDescent="0.35">
      <c r="A2" s="114" t="s">
        <v>82</v>
      </c>
      <c r="B2" s="114" t="s">
        <v>83</v>
      </c>
      <c r="C2" s="114"/>
      <c r="D2" s="114"/>
      <c r="E2" s="199"/>
      <c r="F2" s="199"/>
      <c r="G2" s="199" t="s">
        <v>84</v>
      </c>
      <c r="H2" s="199"/>
    </row>
    <row r="3" spans="1:8" ht="16.5" x14ac:dyDescent="0.35">
      <c r="A3" s="32" t="s">
        <v>44</v>
      </c>
      <c r="B3" s="32" t="s">
        <v>12</v>
      </c>
      <c r="C3" s="32"/>
      <c r="D3" s="33"/>
      <c r="E3" s="200"/>
      <c r="F3" s="200"/>
      <c r="G3" s="201" t="s">
        <v>13</v>
      </c>
      <c r="H3" s="201"/>
    </row>
    <row r="4" spans="1:8" ht="16.5" x14ac:dyDescent="0.35">
      <c r="A4" s="34" t="s">
        <v>3</v>
      </c>
      <c r="B4" s="34" t="s">
        <v>3</v>
      </c>
      <c r="C4" s="34"/>
      <c r="D4" s="35"/>
      <c r="E4" s="185"/>
      <c r="F4" s="185"/>
      <c r="G4" s="186" t="s">
        <v>3</v>
      </c>
      <c r="H4" s="186"/>
    </row>
    <row r="5" spans="1:8" ht="17" x14ac:dyDescent="0.4">
      <c r="A5" s="36"/>
      <c r="B5" s="36"/>
      <c r="C5" s="36"/>
      <c r="D5" s="112"/>
      <c r="E5" s="38"/>
      <c r="F5" s="38"/>
      <c r="G5" s="115"/>
      <c r="H5" s="40"/>
    </row>
    <row r="6" spans="1:8" ht="15.5" x14ac:dyDescent="0.35">
      <c r="A6" s="1"/>
      <c r="B6" s="1"/>
      <c r="C6" s="1"/>
      <c r="D6" s="7"/>
      <c r="E6" s="6"/>
      <c r="F6" s="6"/>
      <c r="G6" s="8"/>
    </row>
    <row r="7" spans="1:8" ht="20" x14ac:dyDescent="0.35">
      <c r="A7" s="187" t="s">
        <v>14</v>
      </c>
      <c r="B7" s="187"/>
      <c r="C7" s="187"/>
      <c r="D7" s="187"/>
      <c r="E7" s="187"/>
      <c r="F7" s="187"/>
      <c r="G7" s="187"/>
      <c r="H7" s="187"/>
    </row>
    <row r="8" spans="1:8" ht="20" x14ac:dyDescent="0.35">
      <c r="A8" s="188" t="s">
        <v>15</v>
      </c>
      <c r="B8" s="188"/>
      <c r="C8" s="188"/>
      <c r="D8" s="188"/>
      <c r="E8" s="188"/>
      <c r="F8" s="188"/>
      <c r="G8" s="188"/>
      <c r="H8" s="188"/>
    </row>
    <row r="9" spans="1:8" ht="20" x14ac:dyDescent="0.35">
      <c r="A9" s="189" t="s">
        <v>42</v>
      </c>
      <c r="B9" s="189"/>
      <c r="C9" s="189"/>
      <c r="D9" s="189"/>
      <c r="E9" s="189"/>
      <c r="F9" s="189"/>
      <c r="G9" s="189"/>
      <c r="H9" s="9"/>
    </row>
    <row r="10" spans="1:8" x14ac:dyDescent="0.35">
      <c r="A10" s="10"/>
      <c r="B10" s="10"/>
      <c r="C10" s="11"/>
      <c r="D10" s="11"/>
      <c r="E10" s="11"/>
      <c r="F10" s="11"/>
      <c r="G10" s="11"/>
    </row>
    <row r="11" spans="1:8" ht="15.5" x14ac:dyDescent="0.35">
      <c r="A11" s="16" t="s">
        <v>16</v>
      </c>
      <c r="B11" s="16" t="s">
        <v>17</v>
      </c>
      <c r="C11" s="11"/>
      <c r="D11" s="11"/>
      <c r="E11" s="11"/>
      <c r="F11" s="13"/>
      <c r="G11" s="14"/>
    </row>
    <row r="12" spans="1:8" ht="15.5" x14ac:dyDescent="0.35">
      <c r="A12" s="29" t="s">
        <v>18</v>
      </c>
      <c r="B12" s="41"/>
      <c r="C12" s="11"/>
      <c r="D12" s="11"/>
      <c r="E12" s="11"/>
      <c r="F12" s="13"/>
      <c r="G12" s="14"/>
    </row>
    <row r="13" spans="1:8" ht="15.5" x14ac:dyDescent="0.35">
      <c r="A13" s="29" t="s">
        <v>19</v>
      </c>
      <c r="B13" s="42" t="s">
        <v>33</v>
      </c>
      <c r="C13" s="11"/>
      <c r="D13" s="11"/>
      <c r="E13" s="11"/>
      <c r="F13" s="11"/>
      <c r="G13" s="11"/>
    </row>
    <row r="14" spans="1:8" ht="15.5" x14ac:dyDescent="0.35">
      <c r="A14" s="29" t="s">
        <v>20</v>
      </c>
      <c r="B14" s="29" t="s">
        <v>34</v>
      </c>
      <c r="C14" s="11"/>
      <c r="D14" s="11"/>
      <c r="E14" s="11"/>
      <c r="F14" s="11"/>
      <c r="G14" s="15"/>
    </row>
    <row r="15" spans="1:8" ht="15.5" x14ac:dyDescent="0.35">
      <c r="A15" s="16" t="s">
        <v>21</v>
      </c>
      <c r="B15" s="16" t="s">
        <v>10</v>
      </c>
      <c r="C15" s="12"/>
      <c r="D15" s="12"/>
      <c r="E15" s="12"/>
      <c r="F15" s="12"/>
      <c r="G15" s="10"/>
    </row>
    <row r="16" spans="1:8" ht="15.5" x14ac:dyDescent="0.35">
      <c r="A16" s="16" t="s">
        <v>22</v>
      </c>
      <c r="B16" s="51">
        <f>SUM(C22:C27)</f>
        <v>1480</v>
      </c>
      <c r="C16" s="12"/>
      <c r="D16" s="12"/>
      <c r="E16" s="12"/>
      <c r="F16" s="12"/>
      <c r="G16" s="10"/>
    </row>
    <row r="17" spans="1:8" ht="15.5" x14ac:dyDescent="0.35">
      <c r="A17" s="16" t="s">
        <v>23</v>
      </c>
      <c r="B17" s="16" t="s">
        <v>35</v>
      </c>
      <c r="C17" s="12"/>
      <c r="D17" s="12"/>
      <c r="E17" s="12"/>
      <c r="F17" s="12"/>
      <c r="G17" s="10"/>
    </row>
    <row r="18" spans="1:8" ht="15.5" x14ac:dyDescent="0.35">
      <c r="A18" s="16" t="s">
        <v>24</v>
      </c>
      <c r="B18" s="108" t="s">
        <v>36</v>
      </c>
      <c r="C18" s="12"/>
      <c r="D18" s="12"/>
      <c r="E18" s="12"/>
      <c r="F18" s="12"/>
      <c r="G18" s="10"/>
    </row>
    <row r="19" spans="1:8" ht="15.5" x14ac:dyDescent="0.35">
      <c r="A19" s="16"/>
      <c r="B19" s="17"/>
      <c r="C19" s="18"/>
      <c r="D19" s="18"/>
      <c r="E19" s="18"/>
      <c r="F19" s="18"/>
      <c r="G19" s="18"/>
      <c r="H19" s="18"/>
    </row>
    <row r="20" spans="1:8" ht="15.75" customHeight="1" x14ac:dyDescent="0.35">
      <c r="A20" s="190" t="s">
        <v>25</v>
      </c>
      <c r="B20" s="192" t="s">
        <v>1</v>
      </c>
      <c r="C20" s="190" t="s">
        <v>5</v>
      </c>
      <c r="D20" s="194" t="s">
        <v>26</v>
      </c>
      <c r="E20" s="195"/>
      <c r="F20" s="195"/>
      <c r="G20" s="196"/>
      <c r="H20" s="197" t="s">
        <v>2</v>
      </c>
    </row>
    <row r="21" spans="1:8" ht="33" x14ac:dyDescent="0.35">
      <c r="A21" s="191"/>
      <c r="B21" s="193"/>
      <c r="C21" s="191"/>
      <c r="D21" s="113" t="s">
        <v>27</v>
      </c>
      <c r="E21" s="113" t="s">
        <v>28</v>
      </c>
      <c r="F21" s="113" t="s">
        <v>8</v>
      </c>
      <c r="G21" s="113" t="s">
        <v>9</v>
      </c>
      <c r="H21" s="197"/>
    </row>
    <row r="22" spans="1:8" ht="41.25" customHeight="1" x14ac:dyDescent="0.35">
      <c r="A22" s="44" t="s">
        <v>37</v>
      </c>
      <c r="B22" s="44" t="s">
        <v>40</v>
      </c>
      <c r="C22" s="44"/>
      <c r="D22" s="109"/>
      <c r="E22" s="46">
        <v>0.41666666666666669</v>
      </c>
      <c r="F22" s="47">
        <v>8.3333333333333329E-2</v>
      </c>
      <c r="G22" s="48">
        <f>E22+F22</f>
        <v>0.5</v>
      </c>
      <c r="H22" s="59" t="s">
        <v>49</v>
      </c>
    </row>
    <row r="23" spans="1:8" ht="41.25" customHeight="1" x14ac:dyDescent="0.35">
      <c r="A23" s="57" t="s">
        <v>46</v>
      </c>
      <c r="B23" s="57" t="s">
        <v>47</v>
      </c>
      <c r="C23" s="45">
        <v>610</v>
      </c>
      <c r="D23" s="110">
        <v>0.45833333333333331</v>
      </c>
      <c r="E23" s="58">
        <f t="shared" ref="E23:E24" si="0">D23+G22</f>
        <v>0.95833333333333326</v>
      </c>
      <c r="F23" s="58">
        <v>4.1666666666666664E-2</v>
      </c>
      <c r="G23" s="58">
        <f t="shared" ref="G23:G27" si="1">E23+F23</f>
        <v>0.99999999999999989</v>
      </c>
      <c r="H23" s="59" t="s">
        <v>48</v>
      </c>
    </row>
    <row r="24" spans="1:8" ht="41.25" customHeight="1" x14ac:dyDescent="0.35">
      <c r="A24" s="57" t="s">
        <v>46</v>
      </c>
      <c r="B24" s="57" t="s">
        <v>47</v>
      </c>
      <c r="C24" s="45"/>
      <c r="D24" s="110"/>
      <c r="E24" s="58">
        <f t="shared" si="0"/>
        <v>0.99999999999999989</v>
      </c>
      <c r="F24" s="58">
        <v>4.1666666666666664E-2</v>
      </c>
      <c r="G24" s="58">
        <f t="shared" si="1"/>
        <v>1.0416666666666665</v>
      </c>
      <c r="H24" s="59" t="s">
        <v>49</v>
      </c>
    </row>
    <row r="25" spans="1:8" ht="41.25" customHeight="1" x14ac:dyDescent="0.35">
      <c r="A25" s="57" t="s">
        <v>50</v>
      </c>
      <c r="B25" s="57" t="s">
        <v>51</v>
      </c>
      <c r="C25" s="45">
        <v>130</v>
      </c>
      <c r="D25" s="110">
        <v>0.10416666666666667</v>
      </c>
      <c r="E25" s="58">
        <f>D25+G24</f>
        <v>1.1458333333333333</v>
      </c>
      <c r="F25" s="58">
        <v>8.3333333333333329E-2</v>
      </c>
      <c r="G25" s="58">
        <f t="shared" si="1"/>
        <v>1.2291666666666665</v>
      </c>
      <c r="H25" s="59" t="s">
        <v>48</v>
      </c>
    </row>
    <row r="26" spans="1:8" ht="41.25" customHeight="1" x14ac:dyDescent="0.35">
      <c r="A26" s="57" t="s">
        <v>46</v>
      </c>
      <c r="B26" s="57" t="s">
        <v>47</v>
      </c>
      <c r="C26" s="45">
        <v>130</v>
      </c>
      <c r="D26" s="110">
        <v>0.10416666666666667</v>
      </c>
      <c r="E26" s="58">
        <f>D26+G25</f>
        <v>1.3333333333333333</v>
      </c>
      <c r="F26" s="58">
        <v>8.3333333333333329E-2</v>
      </c>
      <c r="G26" s="58">
        <f t="shared" si="1"/>
        <v>1.4166666666666665</v>
      </c>
      <c r="H26" s="59" t="s">
        <v>52</v>
      </c>
    </row>
    <row r="27" spans="1:8" ht="41.25" customHeight="1" x14ac:dyDescent="0.35">
      <c r="A27" s="44" t="s">
        <v>37</v>
      </c>
      <c r="B27" s="44" t="s">
        <v>41</v>
      </c>
      <c r="C27" s="45">
        <v>610</v>
      </c>
      <c r="D27" s="111">
        <v>0.45833333333333331</v>
      </c>
      <c r="E27" s="46">
        <f>D27+G26</f>
        <v>1.8749999999999998</v>
      </c>
      <c r="F27" s="49">
        <v>8.3333333333333329E-2</v>
      </c>
      <c r="G27" s="48">
        <f t="shared" si="1"/>
        <v>1.958333333333333</v>
      </c>
      <c r="H27" s="59" t="s">
        <v>48</v>
      </c>
    </row>
    <row r="28" spans="1:8" ht="15.5" x14ac:dyDescent="0.35">
      <c r="A28" s="19"/>
      <c r="B28" s="20"/>
      <c r="C28" s="20"/>
      <c r="D28" s="21"/>
      <c r="E28" s="21"/>
      <c r="F28" s="21"/>
      <c r="G28" s="20"/>
    </row>
    <row r="29" spans="1:8" ht="15.5" x14ac:dyDescent="0.35">
      <c r="A29" s="22"/>
      <c r="B29" s="20"/>
      <c r="C29" s="20"/>
      <c r="D29" s="21"/>
      <c r="E29" s="21"/>
      <c r="F29" s="21"/>
      <c r="G29" s="20"/>
    </row>
    <row r="30" spans="1:8" ht="15.5" x14ac:dyDescent="0.35">
      <c r="A30" s="16"/>
      <c r="B30" s="16"/>
      <c r="C30" s="16"/>
      <c r="D30" s="16"/>
      <c r="E30" s="16"/>
      <c r="F30" s="16"/>
      <c r="G30" s="16"/>
    </row>
    <row r="31" spans="1:8" ht="15.5" x14ac:dyDescent="0.35">
      <c r="A31" s="50" t="s">
        <v>29</v>
      </c>
      <c r="B31" s="23">
        <f>SUM(D22:D27,F22:F27)</f>
        <v>1.5416666666666665</v>
      </c>
      <c r="C31" s="23"/>
      <c r="D31" s="25"/>
      <c r="F31" s="16"/>
      <c r="G31" s="16"/>
    </row>
    <row r="32" spans="1:8" ht="15.5" x14ac:dyDescent="0.35">
      <c r="A32" s="50" t="s">
        <v>30</v>
      </c>
      <c r="B32" s="23">
        <f>SUM(D22:D27)</f>
        <v>1.125</v>
      </c>
      <c r="C32" s="26"/>
      <c r="D32" s="25"/>
      <c r="F32" s="16"/>
      <c r="G32" s="16"/>
    </row>
    <row r="33" spans="1:7" ht="15.5" x14ac:dyDescent="0.35">
      <c r="A33" s="50" t="s">
        <v>31</v>
      </c>
      <c r="B33" s="23">
        <f>SUM(F22:F25,F26:F27)</f>
        <v>0.41666666666666663</v>
      </c>
      <c r="C33" s="26"/>
      <c r="D33" s="25"/>
      <c r="F33" s="16"/>
      <c r="G33" s="16"/>
    </row>
    <row r="34" spans="1:7" ht="15.5" x14ac:dyDescent="0.35">
      <c r="A34" s="50" t="s">
        <v>32</v>
      </c>
      <c r="B34" s="23" t="e">
        <f>SUM(#REF!)</f>
        <v>#REF!</v>
      </c>
      <c r="C34" s="27"/>
      <c r="D34" s="25"/>
      <c r="F34" s="16"/>
    </row>
    <row r="35" spans="1:7" ht="15.5" x14ac:dyDescent="0.35">
      <c r="A35" s="184"/>
      <c r="B35" s="184"/>
      <c r="C35" s="184"/>
      <c r="D35" s="25"/>
      <c r="F35" s="16"/>
    </row>
    <row r="36" spans="1:7" ht="15.5" x14ac:dyDescent="0.35">
      <c r="A36" s="28"/>
      <c r="B36" s="29"/>
      <c r="C36" s="29"/>
      <c r="D36" s="29"/>
      <c r="E36" s="29"/>
      <c r="F36" s="16"/>
    </row>
  </sheetData>
  <mergeCells count="17">
    <mergeCell ref="E1:F1"/>
    <mergeCell ref="G1:H1"/>
    <mergeCell ref="E2:F2"/>
    <mergeCell ref="G2:H2"/>
    <mergeCell ref="E3:F3"/>
    <mergeCell ref="G3:H3"/>
    <mergeCell ref="A35:C35"/>
    <mergeCell ref="E4:F4"/>
    <mergeCell ref="G4:H4"/>
    <mergeCell ref="A7:H7"/>
    <mergeCell ref="A8:H8"/>
    <mergeCell ref="A9:G9"/>
    <mergeCell ref="A20:A21"/>
    <mergeCell ref="B20:B21"/>
    <mergeCell ref="C20:C21"/>
    <mergeCell ref="D20:G20"/>
    <mergeCell ref="H20:H21"/>
  </mergeCells>
  <printOptions horizontalCentered="1" verticalCentered="1"/>
  <pageMargins left="0" right="0" top="0" bottom="0" header="0" footer="0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6"/>
  <sheetViews>
    <sheetView zoomScale="60" zoomScaleNormal="60" workbookViewId="0">
      <selection activeCell="A27" sqref="A27:H27"/>
    </sheetView>
  </sheetViews>
  <sheetFormatPr defaultRowHeight="14.5" x14ac:dyDescent="0.35"/>
  <cols>
    <col min="1" max="1" width="44.453125" customWidth="1"/>
    <col min="2" max="2" width="41.453125" customWidth="1"/>
    <col min="3" max="3" width="21" customWidth="1"/>
    <col min="4" max="4" width="19.26953125" customWidth="1"/>
    <col min="5" max="7" width="17.7265625" customWidth="1"/>
    <col min="8" max="8" width="44.453125" customWidth="1"/>
  </cols>
  <sheetData>
    <row r="1" spans="1:8" ht="16.5" x14ac:dyDescent="0.35">
      <c r="A1" s="30" t="s">
        <v>4</v>
      </c>
      <c r="B1" s="30" t="s">
        <v>4</v>
      </c>
      <c r="C1" s="30"/>
      <c r="D1" s="30"/>
      <c r="E1" s="198"/>
      <c r="F1" s="198"/>
      <c r="G1" s="198" t="s">
        <v>0</v>
      </c>
      <c r="H1" s="198"/>
    </row>
    <row r="2" spans="1:8" ht="49.5" x14ac:dyDescent="0.35">
      <c r="A2" s="118" t="s">
        <v>82</v>
      </c>
      <c r="B2" s="118" t="s">
        <v>83</v>
      </c>
      <c r="C2" s="118"/>
      <c r="D2" s="118"/>
      <c r="E2" s="199"/>
      <c r="F2" s="199"/>
      <c r="G2" s="199" t="s">
        <v>84</v>
      </c>
      <c r="H2" s="199"/>
    </row>
    <row r="3" spans="1:8" ht="16.5" x14ac:dyDescent="0.35">
      <c r="A3" s="32" t="s">
        <v>44</v>
      </c>
      <c r="B3" s="32" t="s">
        <v>12</v>
      </c>
      <c r="C3" s="32"/>
      <c r="D3" s="33"/>
      <c r="E3" s="200"/>
      <c r="F3" s="200"/>
      <c r="G3" s="201" t="s">
        <v>13</v>
      </c>
      <c r="H3" s="201"/>
    </row>
    <row r="4" spans="1:8" ht="16.5" x14ac:dyDescent="0.35">
      <c r="A4" s="34" t="s">
        <v>3</v>
      </c>
      <c r="B4" s="34" t="s">
        <v>3</v>
      </c>
      <c r="C4" s="34"/>
      <c r="D4" s="35"/>
      <c r="E4" s="185"/>
      <c r="F4" s="185"/>
      <c r="G4" s="186" t="s">
        <v>3</v>
      </c>
      <c r="H4" s="186"/>
    </row>
    <row r="5" spans="1:8" ht="17" x14ac:dyDescent="0.4">
      <c r="A5" s="36"/>
      <c r="B5" s="36"/>
      <c r="C5" s="36"/>
      <c r="D5" s="116"/>
      <c r="E5" s="38"/>
      <c r="F5" s="38"/>
      <c r="G5" s="119"/>
      <c r="H5" s="40"/>
    </row>
    <row r="6" spans="1:8" ht="15.5" x14ac:dyDescent="0.35">
      <c r="A6" s="1"/>
      <c r="B6" s="1"/>
      <c r="C6" s="1"/>
      <c r="D6" s="7"/>
      <c r="E6" s="6"/>
      <c r="F6" s="6"/>
      <c r="G6" s="8"/>
    </row>
    <row r="7" spans="1:8" ht="20" x14ac:dyDescent="0.35">
      <c r="A7" s="187" t="s">
        <v>14</v>
      </c>
      <c r="B7" s="187"/>
      <c r="C7" s="187"/>
      <c r="D7" s="187"/>
      <c r="E7" s="187"/>
      <c r="F7" s="187"/>
      <c r="G7" s="187"/>
      <c r="H7" s="187"/>
    </row>
    <row r="8" spans="1:8" ht="20" x14ac:dyDescent="0.35">
      <c r="A8" s="188" t="s">
        <v>15</v>
      </c>
      <c r="B8" s="188"/>
      <c r="C8" s="188"/>
      <c r="D8" s="188"/>
      <c r="E8" s="188"/>
      <c r="F8" s="188"/>
      <c r="G8" s="188"/>
      <c r="H8" s="188"/>
    </row>
    <row r="9" spans="1:8" ht="20" x14ac:dyDescent="0.35">
      <c r="A9" s="189" t="s">
        <v>42</v>
      </c>
      <c r="B9" s="189"/>
      <c r="C9" s="189"/>
      <c r="D9" s="189"/>
      <c r="E9" s="189"/>
      <c r="F9" s="189"/>
      <c r="G9" s="189"/>
      <c r="H9" s="9"/>
    </row>
    <row r="10" spans="1:8" x14ac:dyDescent="0.35">
      <c r="A10" s="10"/>
      <c r="B10" s="10"/>
      <c r="C10" s="11"/>
      <c r="D10" s="11"/>
      <c r="E10" s="11"/>
      <c r="F10" s="11"/>
      <c r="G10" s="11"/>
    </row>
    <row r="11" spans="1:8" ht="15.5" x14ac:dyDescent="0.35">
      <c r="A11" s="16" t="s">
        <v>16</v>
      </c>
      <c r="B11" s="16" t="s">
        <v>17</v>
      </c>
      <c r="C11" s="11"/>
      <c r="D11" s="11"/>
      <c r="E11" s="11"/>
      <c r="F11" s="13"/>
      <c r="G11" s="14"/>
    </row>
    <row r="12" spans="1:8" ht="15.5" x14ac:dyDescent="0.35">
      <c r="A12" s="29" t="s">
        <v>18</v>
      </c>
      <c r="B12" s="41"/>
      <c r="C12" s="11"/>
      <c r="D12" s="11"/>
      <c r="E12" s="11"/>
      <c r="F12" s="13"/>
      <c r="G12" s="14"/>
    </row>
    <row r="13" spans="1:8" ht="15.5" x14ac:dyDescent="0.35">
      <c r="A13" s="29" t="s">
        <v>19</v>
      </c>
      <c r="B13" s="42" t="s">
        <v>33</v>
      </c>
      <c r="C13" s="11"/>
      <c r="D13" s="11"/>
      <c r="E13" s="11"/>
      <c r="F13" s="11"/>
      <c r="G13" s="11"/>
    </row>
    <row r="14" spans="1:8" ht="15.5" x14ac:dyDescent="0.35">
      <c r="A14" s="29" t="s">
        <v>20</v>
      </c>
      <c r="B14" s="29" t="s">
        <v>34</v>
      </c>
      <c r="C14" s="11"/>
      <c r="D14" s="11"/>
      <c r="E14" s="11"/>
      <c r="F14" s="11"/>
      <c r="G14" s="15"/>
    </row>
    <row r="15" spans="1:8" ht="15.5" x14ac:dyDescent="0.35">
      <c r="A15" s="16" t="s">
        <v>21</v>
      </c>
      <c r="B15" s="16" t="s">
        <v>10</v>
      </c>
      <c r="C15" s="12"/>
      <c r="D15" s="12"/>
      <c r="E15" s="12"/>
      <c r="F15" s="12"/>
      <c r="G15" s="10"/>
    </row>
    <row r="16" spans="1:8" ht="15.5" x14ac:dyDescent="0.35">
      <c r="A16" s="16" t="s">
        <v>22</v>
      </c>
      <c r="B16" s="51">
        <f>SUM(C22:C27)</f>
        <v>1480</v>
      </c>
      <c r="C16" s="12"/>
      <c r="D16" s="12"/>
      <c r="E16" s="12"/>
      <c r="F16" s="12"/>
      <c r="G16" s="10"/>
    </row>
    <row r="17" spans="1:8" ht="15.5" x14ac:dyDescent="0.35">
      <c r="A17" s="16" t="s">
        <v>23</v>
      </c>
      <c r="B17" s="16" t="s">
        <v>35</v>
      </c>
      <c r="C17" s="12"/>
      <c r="D17" s="12"/>
      <c r="E17" s="12"/>
      <c r="F17" s="12"/>
      <c r="G17" s="10"/>
    </row>
    <row r="18" spans="1:8" ht="15.5" x14ac:dyDescent="0.35">
      <c r="A18" s="16" t="s">
        <v>24</v>
      </c>
      <c r="B18" s="108" t="s">
        <v>36</v>
      </c>
      <c r="C18" s="12"/>
      <c r="D18" s="12"/>
      <c r="E18" s="12"/>
      <c r="F18" s="12"/>
      <c r="G18" s="10"/>
    </row>
    <row r="19" spans="1:8" ht="15.5" x14ac:dyDescent="0.35">
      <c r="A19" s="16"/>
      <c r="B19" s="17"/>
      <c r="C19" s="18"/>
      <c r="D19" s="18"/>
      <c r="E19" s="18"/>
      <c r="F19" s="18"/>
      <c r="G19" s="18"/>
      <c r="H19" s="18"/>
    </row>
    <row r="20" spans="1:8" ht="15.75" customHeight="1" x14ac:dyDescent="0.35">
      <c r="A20" s="190" t="s">
        <v>25</v>
      </c>
      <c r="B20" s="192" t="s">
        <v>1</v>
      </c>
      <c r="C20" s="190" t="s">
        <v>5</v>
      </c>
      <c r="D20" s="194" t="s">
        <v>26</v>
      </c>
      <c r="E20" s="195"/>
      <c r="F20" s="195"/>
      <c r="G20" s="196"/>
      <c r="H20" s="197" t="s">
        <v>2</v>
      </c>
    </row>
    <row r="21" spans="1:8" ht="33" x14ac:dyDescent="0.35">
      <c r="A21" s="191"/>
      <c r="B21" s="193"/>
      <c r="C21" s="191"/>
      <c r="D21" s="117" t="s">
        <v>27</v>
      </c>
      <c r="E21" s="117" t="s">
        <v>28</v>
      </c>
      <c r="F21" s="117" t="s">
        <v>8</v>
      </c>
      <c r="G21" s="117" t="s">
        <v>9</v>
      </c>
      <c r="H21" s="197"/>
    </row>
    <row r="22" spans="1:8" ht="41.25" customHeight="1" x14ac:dyDescent="0.35">
      <c r="A22" s="44" t="s">
        <v>37</v>
      </c>
      <c r="B22" s="44" t="s">
        <v>40</v>
      </c>
      <c r="C22" s="44"/>
      <c r="D22" s="109"/>
      <c r="E22" s="46">
        <v>0.45833333333333331</v>
      </c>
      <c r="F22" s="47">
        <v>4.1666666666666664E-2</v>
      </c>
      <c r="G22" s="48">
        <f>E22+F22</f>
        <v>0.5</v>
      </c>
      <c r="H22" s="59" t="s">
        <v>49</v>
      </c>
    </row>
    <row r="23" spans="1:8" ht="41.25" customHeight="1" x14ac:dyDescent="0.35">
      <c r="A23" s="57" t="s">
        <v>46</v>
      </c>
      <c r="B23" s="57" t="s">
        <v>47</v>
      </c>
      <c r="C23" s="45">
        <v>610</v>
      </c>
      <c r="D23" s="110">
        <v>0.45833333333333331</v>
      </c>
      <c r="E23" s="58">
        <f>D23+G22</f>
        <v>0.95833333333333326</v>
      </c>
      <c r="F23" s="58">
        <v>4.1666666666666664E-2</v>
      </c>
      <c r="G23" s="58">
        <f t="shared" ref="G23:G27" si="0">E23+F23</f>
        <v>0.99999999999999989</v>
      </c>
      <c r="H23" s="59" t="s">
        <v>48</v>
      </c>
    </row>
    <row r="24" spans="1:8" ht="41.25" customHeight="1" x14ac:dyDescent="0.35">
      <c r="A24" s="57" t="s">
        <v>46</v>
      </c>
      <c r="B24" s="57" t="s">
        <v>47</v>
      </c>
      <c r="C24" s="45"/>
      <c r="D24" s="110"/>
      <c r="E24" s="58">
        <f t="shared" ref="E24" si="1">D24+G23</f>
        <v>0.99999999999999989</v>
      </c>
      <c r="F24" s="58">
        <v>4.1666666666666664E-2</v>
      </c>
      <c r="G24" s="58">
        <f t="shared" si="0"/>
        <v>1.0416666666666665</v>
      </c>
      <c r="H24" s="59" t="s">
        <v>49</v>
      </c>
    </row>
    <row r="25" spans="1:8" ht="41.25" customHeight="1" x14ac:dyDescent="0.35">
      <c r="A25" s="57" t="s">
        <v>50</v>
      </c>
      <c r="B25" s="57" t="s">
        <v>51</v>
      </c>
      <c r="C25" s="45">
        <v>130</v>
      </c>
      <c r="D25" s="110">
        <v>0.10416666666666667</v>
      </c>
      <c r="E25" s="58">
        <f>D25+G24</f>
        <v>1.1458333333333333</v>
      </c>
      <c r="F25" s="58">
        <v>8.3333333333333329E-2</v>
      </c>
      <c r="G25" s="58">
        <f t="shared" si="0"/>
        <v>1.2291666666666665</v>
      </c>
      <c r="H25" s="59" t="s">
        <v>48</v>
      </c>
    </row>
    <row r="26" spans="1:8" ht="41.25" customHeight="1" x14ac:dyDescent="0.35">
      <c r="A26" s="57" t="s">
        <v>46</v>
      </c>
      <c r="B26" s="57" t="s">
        <v>47</v>
      </c>
      <c r="C26" s="45">
        <v>130</v>
      </c>
      <c r="D26" s="110">
        <v>0.10416666666666667</v>
      </c>
      <c r="E26" s="58">
        <f>D26+G25</f>
        <v>1.3333333333333333</v>
      </c>
      <c r="F26" s="58">
        <v>8.3333333333333329E-2</v>
      </c>
      <c r="G26" s="58">
        <f t="shared" si="0"/>
        <v>1.4166666666666665</v>
      </c>
      <c r="H26" s="59" t="s">
        <v>52</v>
      </c>
    </row>
    <row r="27" spans="1:8" ht="41.25" customHeight="1" x14ac:dyDescent="0.35">
      <c r="A27" s="44" t="s">
        <v>37</v>
      </c>
      <c r="B27" s="44" t="s">
        <v>41</v>
      </c>
      <c r="C27" s="45">
        <v>610</v>
      </c>
      <c r="D27" s="111">
        <v>0.45833333333333331</v>
      </c>
      <c r="E27" s="46">
        <f>D27+G26</f>
        <v>1.8749999999999998</v>
      </c>
      <c r="F27" s="49">
        <v>4.1666666666666664E-2</v>
      </c>
      <c r="G27" s="48">
        <f t="shared" si="0"/>
        <v>1.9166666666666665</v>
      </c>
      <c r="H27" s="59" t="s">
        <v>48</v>
      </c>
    </row>
    <row r="28" spans="1:8" ht="15.5" x14ac:dyDescent="0.35">
      <c r="A28" s="19"/>
      <c r="B28" s="20"/>
      <c r="C28" s="20"/>
      <c r="D28" s="21"/>
      <c r="E28" s="21"/>
      <c r="F28" s="21"/>
      <c r="G28" s="20"/>
    </row>
    <row r="29" spans="1:8" ht="15.5" x14ac:dyDescent="0.35">
      <c r="A29" s="22"/>
      <c r="B29" s="20"/>
      <c r="C29" s="20"/>
      <c r="D29" s="21"/>
      <c r="E29" s="21"/>
      <c r="F29" s="21"/>
      <c r="G29" s="20"/>
    </row>
    <row r="30" spans="1:8" ht="15.5" x14ac:dyDescent="0.35">
      <c r="A30" s="16"/>
      <c r="B30" s="16"/>
      <c r="C30" s="16"/>
      <c r="D30" s="16"/>
      <c r="E30" s="16"/>
      <c r="F30" s="16"/>
      <c r="G30" s="16"/>
    </row>
    <row r="31" spans="1:8" ht="15.5" x14ac:dyDescent="0.35">
      <c r="A31" s="50" t="s">
        <v>29</v>
      </c>
      <c r="B31" s="23">
        <f>SUM(D22:D27,F22:F27)</f>
        <v>1.4583333333333335</v>
      </c>
      <c r="C31" s="23"/>
      <c r="D31" s="25"/>
      <c r="F31" s="16"/>
      <c r="G31" s="16"/>
    </row>
    <row r="32" spans="1:8" ht="15.5" x14ac:dyDescent="0.35">
      <c r="A32" s="50" t="s">
        <v>30</v>
      </c>
      <c r="B32" s="23">
        <f>SUM(D22:D27)</f>
        <v>1.125</v>
      </c>
      <c r="C32" s="26"/>
      <c r="D32" s="25"/>
      <c r="F32" s="16"/>
      <c r="G32" s="16"/>
    </row>
    <row r="33" spans="1:7" ht="15.5" x14ac:dyDescent="0.35">
      <c r="A33" s="50" t="s">
        <v>31</v>
      </c>
      <c r="B33" s="23">
        <f>SUM(F22:F25,F26:F27)</f>
        <v>0.33333333333333331</v>
      </c>
      <c r="C33" s="26"/>
      <c r="D33" s="25"/>
      <c r="F33" s="16"/>
      <c r="G33" s="16"/>
    </row>
    <row r="34" spans="1:7" ht="15.5" x14ac:dyDescent="0.35">
      <c r="A34" s="50" t="s">
        <v>32</v>
      </c>
      <c r="B34" s="23" t="e">
        <f>SUM(#REF!)</f>
        <v>#REF!</v>
      </c>
      <c r="C34" s="27"/>
      <c r="D34" s="25"/>
      <c r="F34" s="16"/>
    </row>
    <row r="35" spans="1:7" ht="15.5" x14ac:dyDescent="0.35">
      <c r="A35" s="184"/>
      <c r="B35" s="184"/>
      <c r="C35" s="184"/>
      <c r="D35" s="25"/>
      <c r="F35" s="16"/>
    </row>
    <row r="36" spans="1:7" ht="15.5" x14ac:dyDescent="0.35">
      <c r="A36" s="28"/>
      <c r="B36" s="29"/>
      <c r="C36" s="29"/>
      <c r="D36" s="29"/>
      <c r="E36" s="29"/>
      <c r="F36" s="16"/>
    </row>
  </sheetData>
  <mergeCells count="17">
    <mergeCell ref="E1:F1"/>
    <mergeCell ref="G1:H1"/>
    <mergeCell ref="E2:F2"/>
    <mergeCell ref="G2:H2"/>
    <mergeCell ref="E3:F3"/>
    <mergeCell ref="G3:H3"/>
    <mergeCell ref="A35:C35"/>
    <mergeCell ref="E4:F4"/>
    <mergeCell ref="G4:H4"/>
    <mergeCell ref="A7:H7"/>
    <mergeCell ref="A8:H8"/>
    <mergeCell ref="A9:G9"/>
    <mergeCell ref="A20:A21"/>
    <mergeCell ref="B20:B21"/>
    <mergeCell ref="C20:C21"/>
    <mergeCell ref="D20:G20"/>
    <mergeCell ref="H20:H21"/>
  </mergeCells>
  <printOptions horizontalCentered="1" verticalCentered="1"/>
  <pageMargins left="0" right="0" top="0" bottom="0" header="0" footer="0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6"/>
  <sheetViews>
    <sheetView topLeftCell="A12" zoomScale="70" zoomScaleNormal="70" workbookViewId="0">
      <selection activeCell="B36" sqref="B36"/>
    </sheetView>
  </sheetViews>
  <sheetFormatPr defaultRowHeight="14.5" x14ac:dyDescent="0.35"/>
  <cols>
    <col min="1" max="1" width="44.453125" customWidth="1"/>
    <col min="2" max="2" width="41.453125" customWidth="1"/>
    <col min="3" max="3" width="21" customWidth="1"/>
    <col min="4" max="4" width="19.26953125" customWidth="1"/>
    <col min="5" max="7" width="17.7265625" customWidth="1"/>
    <col min="8" max="8" width="44.453125" customWidth="1"/>
  </cols>
  <sheetData>
    <row r="1" spans="1:8" ht="16.5" x14ac:dyDescent="0.35">
      <c r="A1" s="30" t="s">
        <v>4</v>
      </c>
      <c r="B1" s="30" t="s">
        <v>4</v>
      </c>
      <c r="C1" s="30"/>
      <c r="D1" s="30"/>
      <c r="E1" s="198"/>
      <c r="F1" s="198"/>
      <c r="G1" s="198" t="s">
        <v>0</v>
      </c>
      <c r="H1" s="198"/>
    </row>
    <row r="2" spans="1:8" ht="49.5" x14ac:dyDescent="0.35">
      <c r="A2" s="120" t="s">
        <v>82</v>
      </c>
      <c r="B2" s="120" t="s">
        <v>83</v>
      </c>
      <c r="C2" s="120"/>
      <c r="D2" s="120"/>
      <c r="E2" s="199"/>
      <c r="F2" s="199"/>
      <c r="G2" s="199" t="s">
        <v>84</v>
      </c>
      <c r="H2" s="199"/>
    </row>
    <row r="3" spans="1:8" ht="16.5" x14ac:dyDescent="0.35">
      <c r="A3" s="32" t="s">
        <v>44</v>
      </c>
      <c r="B3" s="32" t="s">
        <v>12</v>
      </c>
      <c r="C3" s="32"/>
      <c r="D3" s="33"/>
      <c r="E3" s="200"/>
      <c r="F3" s="200"/>
      <c r="G3" s="201" t="s">
        <v>13</v>
      </c>
      <c r="H3" s="201"/>
    </row>
    <row r="4" spans="1:8" ht="16.5" x14ac:dyDescent="0.35">
      <c r="A4" s="34" t="s">
        <v>3</v>
      </c>
      <c r="B4" s="34" t="s">
        <v>3</v>
      </c>
      <c r="C4" s="34"/>
      <c r="D4" s="35"/>
      <c r="E4" s="185"/>
      <c r="F4" s="185"/>
      <c r="G4" s="186" t="s">
        <v>3</v>
      </c>
      <c r="H4" s="186"/>
    </row>
    <row r="5" spans="1:8" ht="17" x14ac:dyDescent="0.4">
      <c r="A5" s="36"/>
      <c r="B5" s="36"/>
      <c r="C5" s="36"/>
      <c r="D5" s="122"/>
      <c r="E5" s="38"/>
      <c r="F5" s="38"/>
      <c r="G5" s="121"/>
      <c r="H5" s="40"/>
    </row>
    <row r="6" spans="1:8" ht="15.5" x14ac:dyDescent="0.35">
      <c r="A6" s="1"/>
      <c r="B6" s="1"/>
      <c r="C6" s="1"/>
      <c r="D6" s="7"/>
      <c r="E6" s="6"/>
      <c r="F6" s="6"/>
      <c r="G6" s="8"/>
    </row>
    <row r="7" spans="1:8" ht="20" x14ac:dyDescent="0.35">
      <c r="A7" s="187" t="s">
        <v>14</v>
      </c>
      <c r="B7" s="187"/>
      <c r="C7" s="187"/>
      <c r="D7" s="187"/>
      <c r="E7" s="187"/>
      <c r="F7" s="187"/>
      <c r="G7" s="187"/>
      <c r="H7" s="187"/>
    </row>
    <row r="8" spans="1:8" ht="20" x14ac:dyDescent="0.35">
      <c r="A8" s="188" t="s">
        <v>15</v>
      </c>
      <c r="B8" s="188"/>
      <c r="C8" s="188"/>
      <c r="D8" s="188"/>
      <c r="E8" s="188"/>
      <c r="F8" s="188"/>
      <c r="G8" s="188"/>
      <c r="H8" s="188"/>
    </row>
    <row r="9" spans="1:8" ht="20" x14ac:dyDescent="0.35">
      <c r="A9" s="189" t="s">
        <v>42</v>
      </c>
      <c r="B9" s="189"/>
      <c r="C9" s="189"/>
      <c r="D9" s="189"/>
      <c r="E9" s="189"/>
      <c r="F9" s="189"/>
      <c r="G9" s="189"/>
      <c r="H9" s="9"/>
    </row>
    <row r="10" spans="1:8" x14ac:dyDescent="0.35">
      <c r="A10" s="10"/>
      <c r="B10" s="10"/>
      <c r="C10" s="11"/>
      <c r="D10" s="11"/>
      <c r="E10" s="11"/>
      <c r="F10" s="11"/>
      <c r="G10" s="11"/>
    </row>
    <row r="11" spans="1:8" ht="15.5" x14ac:dyDescent="0.35">
      <c r="A11" s="16" t="s">
        <v>16</v>
      </c>
      <c r="B11" s="16" t="s">
        <v>17</v>
      </c>
      <c r="C11" s="11"/>
      <c r="D11" s="11"/>
      <c r="E11" s="11"/>
      <c r="F11" s="13"/>
      <c r="G11" s="14"/>
    </row>
    <row r="12" spans="1:8" ht="15.5" x14ac:dyDescent="0.35">
      <c r="A12" s="29" t="s">
        <v>18</v>
      </c>
      <c r="B12" s="41"/>
      <c r="C12" s="11"/>
      <c r="D12" s="11"/>
      <c r="E12" s="11"/>
      <c r="F12" s="13"/>
      <c r="G12" s="14"/>
    </row>
    <row r="13" spans="1:8" ht="15.5" x14ac:dyDescent="0.35">
      <c r="A13" s="29" t="s">
        <v>19</v>
      </c>
      <c r="B13" s="42" t="s">
        <v>33</v>
      </c>
      <c r="C13" s="11"/>
      <c r="D13" s="11"/>
      <c r="E13" s="11"/>
      <c r="F13" s="11"/>
      <c r="G13" s="11"/>
    </row>
    <row r="14" spans="1:8" ht="15.5" x14ac:dyDescent="0.35">
      <c r="A14" s="29" t="s">
        <v>20</v>
      </c>
      <c r="B14" s="29" t="s">
        <v>34</v>
      </c>
      <c r="C14" s="11"/>
      <c r="D14" s="11"/>
      <c r="E14" s="11"/>
      <c r="F14" s="11"/>
      <c r="G14" s="15"/>
    </row>
    <row r="15" spans="1:8" ht="15.5" x14ac:dyDescent="0.35">
      <c r="A15" s="16" t="s">
        <v>21</v>
      </c>
      <c r="B15" s="16" t="s">
        <v>10</v>
      </c>
      <c r="C15" s="12"/>
      <c r="D15" s="12"/>
      <c r="E15" s="12"/>
      <c r="F15" s="12"/>
      <c r="G15" s="10"/>
    </row>
    <row r="16" spans="1:8" ht="15.5" x14ac:dyDescent="0.35">
      <c r="A16" s="16" t="s">
        <v>22</v>
      </c>
      <c r="B16" s="51">
        <f>SUM(C22:C27)</f>
        <v>1480</v>
      </c>
      <c r="C16" s="12"/>
      <c r="D16" s="12"/>
      <c r="E16" s="12"/>
      <c r="F16" s="12"/>
      <c r="G16" s="10"/>
    </row>
    <row r="17" spans="1:8" ht="15.5" x14ac:dyDescent="0.35">
      <c r="A17" s="16" t="s">
        <v>23</v>
      </c>
      <c r="B17" s="16" t="s">
        <v>35</v>
      </c>
      <c r="C17" s="12"/>
      <c r="D17" s="12"/>
      <c r="E17" s="12"/>
      <c r="F17" s="12"/>
      <c r="G17" s="10"/>
    </row>
    <row r="18" spans="1:8" ht="15.5" x14ac:dyDescent="0.35">
      <c r="A18" s="16" t="s">
        <v>24</v>
      </c>
      <c r="B18" s="108" t="s">
        <v>36</v>
      </c>
      <c r="C18" s="12"/>
      <c r="D18" s="12"/>
      <c r="E18" s="12"/>
      <c r="F18" s="12"/>
      <c r="G18" s="10"/>
    </row>
    <row r="19" spans="1:8" ht="15.5" x14ac:dyDescent="0.35">
      <c r="A19" s="16"/>
      <c r="B19" s="17"/>
      <c r="C19" s="18"/>
      <c r="D19" s="18"/>
      <c r="E19" s="18"/>
      <c r="F19" s="18"/>
      <c r="G19" s="18"/>
      <c r="H19" s="18"/>
    </row>
    <row r="20" spans="1:8" ht="15.75" customHeight="1" x14ac:dyDescent="0.35">
      <c r="A20" s="190" t="s">
        <v>25</v>
      </c>
      <c r="B20" s="192" t="s">
        <v>1</v>
      </c>
      <c r="C20" s="190" t="s">
        <v>5</v>
      </c>
      <c r="D20" s="194" t="s">
        <v>26</v>
      </c>
      <c r="E20" s="195"/>
      <c r="F20" s="195"/>
      <c r="G20" s="196"/>
      <c r="H20" s="197" t="s">
        <v>2</v>
      </c>
    </row>
    <row r="21" spans="1:8" ht="33" x14ac:dyDescent="0.35">
      <c r="A21" s="191"/>
      <c r="B21" s="193"/>
      <c r="C21" s="191"/>
      <c r="D21" s="123" t="s">
        <v>27</v>
      </c>
      <c r="E21" s="123" t="s">
        <v>28</v>
      </c>
      <c r="F21" s="123" t="s">
        <v>8</v>
      </c>
      <c r="G21" s="123" t="s">
        <v>9</v>
      </c>
      <c r="H21" s="197"/>
    </row>
    <row r="22" spans="1:8" ht="41.25" customHeight="1" x14ac:dyDescent="0.35">
      <c r="A22" s="44" t="s">
        <v>37</v>
      </c>
      <c r="B22" s="44" t="s">
        <v>40</v>
      </c>
      <c r="C22" s="44"/>
      <c r="D22" s="109"/>
      <c r="E22" s="46">
        <v>0.1875</v>
      </c>
      <c r="F22" s="47">
        <v>4.1666666666666664E-2</v>
      </c>
      <c r="G22" s="48">
        <f>E22+F22</f>
        <v>0.22916666666666666</v>
      </c>
      <c r="H22" s="59" t="s">
        <v>49</v>
      </c>
    </row>
    <row r="23" spans="1:8" ht="41.25" customHeight="1" x14ac:dyDescent="0.35">
      <c r="A23" s="57" t="s">
        <v>46</v>
      </c>
      <c r="B23" s="57" t="s">
        <v>47</v>
      </c>
      <c r="C23" s="45">
        <v>610</v>
      </c>
      <c r="D23" s="110">
        <v>0.5</v>
      </c>
      <c r="E23" s="58">
        <f>D23+G22</f>
        <v>0.72916666666666663</v>
      </c>
      <c r="F23" s="58">
        <v>4.1666666666666664E-2</v>
      </c>
      <c r="G23" s="58">
        <f t="shared" ref="G23:G27" si="0">E23+F23</f>
        <v>0.77083333333333326</v>
      </c>
      <c r="H23" s="59" t="s">
        <v>48</v>
      </c>
    </row>
    <row r="24" spans="1:8" ht="41.25" customHeight="1" x14ac:dyDescent="0.35">
      <c r="A24" s="57" t="s">
        <v>46</v>
      </c>
      <c r="B24" s="57" t="s">
        <v>47</v>
      </c>
      <c r="C24" s="45"/>
      <c r="D24" s="110"/>
      <c r="E24" s="58">
        <f t="shared" ref="E24" si="1">D24+G23</f>
        <v>0.77083333333333326</v>
      </c>
      <c r="F24" s="58">
        <v>4.1666666666666664E-2</v>
      </c>
      <c r="G24" s="58">
        <f t="shared" si="0"/>
        <v>0.81249999999999989</v>
      </c>
      <c r="H24" s="59" t="s">
        <v>49</v>
      </c>
    </row>
    <row r="25" spans="1:8" ht="41.25" customHeight="1" x14ac:dyDescent="0.35">
      <c r="A25" s="57" t="s">
        <v>50</v>
      </c>
      <c r="B25" s="57" t="s">
        <v>51</v>
      </c>
      <c r="C25" s="45">
        <v>130</v>
      </c>
      <c r="D25" s="110">
        <v>0.10416666666666667</v>
      </c>
      <c r="E25" s="58">
        <f>D25+G24</f>
        <v>0.91666666666666652</v>
      </c>
      <c r="F25" s="58">
        <v>8.3333333333333329E-2</v>
      </c>
      <c r="G25" s="58">
        <f t="shared" si="0"/>
        <v>0.99999999999999989</v>
      </c>
      <c r="H25" s="59" t="s">
        <v>48</v>
      </c>
    </row>
    <row r="26" spans="1:8" ht="41.25" customHeight="1" x14ac:dyDescent="0.35">
      <c r="A26" s="57" t="s">
        <v>46</v>
      </c>
      <c r="B26" s="57" t="s">
        <v>47</v>
      </c>
      <c r="C26" s="45">
        <v>130</v>
      </c>
      <c r="D26" s="110">
        <v>0.10416666666666667</v>
      </c>
      <c r="E26" s="58">
        <f>D26+G25</f>
        <v>1.1041666666666665</v>
      </c>
      <c r="F26" s="58">
        <v>8.3333333333333329E-2</v>
      </c>
      <c r="G26" s="58">
        <f t="shared" si="0"/>
        <v>1.1874999999999998</v>
      </c>
      <c r="H26" s="59" t="s">
        <v>52</v>
      </c>
    </row>
    <row r="27" spans="1:8" ht="41.25" customHeight="1" x14ac:dyDescent="0.35">
      <c r="A27" s="44" t="s">
        <v>37</v>
      </c>
      <c r="B27" s="44" t="s">
        <v>41</v>
      </c>
      <c r="C27" s="45">
        <v>610</v>
      </c>
      <c r="D27" s="111">
        <v>0.45833333333333331</v>
      </c>
      <c r="E27" s="46">
        <f>D27+G26</f>
        <v>1.645833333333333</v>
      </c>
      <c r="F27" s="49">
        <v>4.1666666666666664E-2</v>
      </c>
      <c r="G27" s="48">
        <f t="shared" si="0"/>
        <v>1.6874999999999998</v>
      </c>
      <c r="H27" s="59" t="s">
        <v>48</v>
      </c>
    </row>
    <row r="28" spans="1:8" ht="15.5" x14ac:dyDescent="0.35">
      <c r="A28" s="19"/>
      <c r="B28" s="20"/>
      <c r="C28" s="20"/>
      <c r="D28" s="21"/>
      <c r="E28" s="21"/>
      <c r="F28" s="21"/>
      <c r="G28" s="20"/>
    </row>
    <row r="29" spans="1:8" ht="15.5" x14ac:dyDescent="0.35">
      <c r="A29" s="22"/>
      <c r="B29" s="20"/>
      <c r="C29" s="20"/>
      <c r="D29" s="21"/>
      <c r="E29" s="21"/>
      <c r="F29" s="21"/>
      <c r="G29" s="20"/>
    </row>
    <row r="30" spans="1:8" ht="15.5" x14ac:dyDescent="0.35">
      <c r="A30" s="16"/>
      <c r="B30" s="16"/>
      <c r="C30" s="16"/>
      <c r="D30" s="16"/>
      <c r="E30" s="16"/>
      <c r="F30" s="16"/>
      <c r="G30" s="16"/>
    </row>
    <row r="31" spans="1:8" ht="15.5" x14ac:dyDescent="0.35">
      <c r="A31" s="50" t="s">
        <v>29</v>
      </c>
      <c r="B31" s="23">
        <f>SUM(D22:D27,F22:F27)</f>
        <v>1.5</v>
      </c>
      <c r="C31" s="23"/>
      <c r="D31" s="25"/>
      <c r="F31" s="16"/>
      <c r="G31" s="16"/>
    </row>
    <row r="32" spans="1:8" ht="15.5" x14ac:dyDescent="0.35">
      <c r="A32" s="50" t="s">
        <v>30</v>
      </c>
      <c r="B32" s="23">
        <f>SUM(D22:D27)</f>
        <v>1.1666666666666665</v>
      </c>
      <c r="C32" s="26"/>
      <c r="D32" s="25"/>
      <c r="F32" s="16"/>
      <c r="G32" s="16"/>
    </row>
    <row r="33" spans="1:7" ht="15.5" x14ac:dyDescent="0.35">
      <c r="A33" s="50" t="s">
        <v>31</v>
      </c>
      <c r="B33" s="23">
        <f>SUM(F22:F25,F26:F27)</f>
        <v>0.33333333333333331</v>
      </c>
      <c r="C33" s="26"/>
      <c r="D33" s="25"/>
      <c r="F33" s="16"/>
      <c r="G33" s="16"/>
    </row>
    <row r="34" spans="1:7" ht="15.5" x14ac:dyDescent="0.35">
      <c r="A34" s="50" t="s">
        <v>32</v>
      </c>
      <c r="B34" s="23" t="e">
        <f>SUM(#REF!)</f>
        <v>#REF!</v>
      </c>
      <c r="C34" s="27"/>
      <c r="D34" s="25"/>
      <c r="F34" s="16"/>
    </row>
    <row r="35" spans="1:7" ht="15.5" x14ac:dyDescent="0.35">
      <c r="A35" s="184"/>
      <c r="B35" s="184"/>
      <c r="C35" s="184"/>
      <c r="D35" s="25"/>
      <c r="F35" s="16"/>
    </row>
    <row r="36" spans="1:7" ht="15.5" x14ac:dyDescent="0.35">
      <c r="A36" s="28"/>
      <c r="B36" s="29"/>
      <c r="C36" s="29"/>
      <c r="D36" s="29"/>
      <c r="E36" s="29"/>
      <c r="F36" s="16"/>
    </row>
  </sheetData>
  <mergeCells count="17">
    <mergeCell ref="A35:C35"/>
    <mergeCell ref="E4:F4"/>
    <mergeCell ref="G4:H4"/>
    <mergeCell ref="A7:H7"/>
    <mergeCell ref="A8:H8"/>
    <mergeCell ref="A9:G9"/>
    <mergeCell ref="A20:A21"/>
    <mergeCell ref="B20:B21"/>
    <mergeCell ref="C20:C21"/>
    <mergeCell ref="D20:G20"/>
    <mergeCell ref="H20:H21"/>
    <mergeCell ref="E1:F1"/>
    <mergeCell ref="G1:H1"/>
    <mergeCell ref="E2:F2"/>
    <mergeCell ref="G2:H2"/>
    <mergeCell ref="E3:F3"/>
    <mergeCell ref="G3:H3"/>
  </mergeCells>
  <pageMargins left="0.7" right="0.7" top="0.75" bottom="0.75" header="0.3" footer="0.3"/>
  <pageSetup paperSize="9" scale="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6"/>
  <sheetViews>
    <sheetView view="pageBreakPreview" zoomScale="60" zoomScaleNormal="55" workbookViewId="0">
      <selection activeCell="C36" sqref="C36"/>
    </sheetView>
  </sheetViews>
  <sheetFormatPr defaultRowHeight="14.5" x14ac:dyDescent="0.35"/>
  <cols>
    <col min="1" max="1" width="44.453125" customWidth="1"/>
    <col min="2" max="2" width="41.453125" customWidth="1"/>
    <col min="3" max="3" width="21" customWidth="1"/>
    <col min="4" max="4" width="19.26953125" customWidth="1"/>
    <col min="5" max="7" width="17.7265625" customWidth="1"/>
    <col min="8" max="8" width="44.453125" customWidth="1"/>
  </cols>
  <sheetData>
    <row r="1" spans="1:8" ht="16.5" x14ac:dyDescent="0.35">
      <c r="A1" s="30" t="s">
        <v>4</v>
      </c>
      <c r="B1" s="30" t="s">
        <v>4</v>
      </c>
      <c r="C1" s="30"/>
      <c r="D1" s="30"/>
      <c r="E1" s="198"/>
      <c r="F1" s="198"/>
      <c r="G1" s="198" t="s">
        <v>0</v>
      </c>
      <c r="H1" s="198"/>
    </row>
    <row r="2" spans="1:8" ht="67.5" customHeight="1" x14ac:dyDescent="0.35">
      <c r="A2" s="124" t="s">
        <v>86</v>
      </c>
      <c r="B2" s="124" t="s">
        <v>85</v>
      </c>
      <c r="C2" s="124"/>
      <c r="D2" s="124"/>
      <c r="E2" s="199"/>
      <c r="F2" s="199"/>
      <c r="G2" s="199" t="s">
        <v>84</v>
      </c>
      <c r="H2" s="199"/>
    </row>
    <row r="3" spans="1:8" ht="16.5" x14ac:dyDescent="0.35">
      <c r="A3" s="32" t="s">
        <v>44</v>
      </c>
      <c r="B3" s="32" t="s">
        <v>12</v>
      </c>
      <c r="C3" s="32"/>
      <c r="D3" s="33"/>
      <c r="E3" s="200"/>
      <c r="F3" s="200"/>
      <c r="G3" s="201" t="s">
        <v>13</v>
      </c>
      <c r="H3" s="201"/>
    </row>
    <row r="4" spans="1:8" ht="25.5" customHeight="1" x14ac:dyDescent="0.35">
      <c r="A4" s="34" t="s">
        <v>3</v>
      </c>
      <c r="B4" s="34" t="s">
        <v>3</v>
      </c>
      <c r="C4" s="34"/>
      <c r="D4" s="35"/>
      <c r="E4" s="185"/>
      <c r="F4" s="185"/>
      <c r="G4" s="186" t="s">
        <v>3</v>
      </c>
      <c r="H4" s="186"/>
    </row>
    <row r="5" spans="1:8" ht="17" x14ac:dyDescent="0.4">
      <c r="A5" s="36"/>
      <c r="B5" s="36"/>
      <c r="C5" s="36"/>
      <c r="D5" s="126"/>
      <c r="E5" s="38"/>
      <c r="F5" s="38"/>
      <c r="G5" s="125"/>
      <c r="H5" s="40"/>
    </row>
    <row r="6" spans="1:8" ht="15.5" x14ac:dyDescent="0.35">
      <c r="A6" s="1"/>
      <c r="B6" s="1"/>
      <c r="C6" s="1"/>
      <c r="D6" s="7"/>
      <c r="E6" s="6"/>
      <c r="F6" s="6"/>
      <c r="G6" s="8"/>
    </row>
    <row r="7" spans="1:8" ht="20" x14ac:dyDescent="0.35">
      <c r="A7" s="187" t="s">
        <v>14</v>
      </c>
      <c r="B7" s="187"/>
      <c r="C7" s="187"/>
      <c r="D7" s="187"/>
      <c r="E7" s="187"/>
      <c r="F7" s="187"/>
      <c r="G7" s="187"/>
      <c r="H7" s="187"/>
    </row>
    <row r="8" spans="1:8" ht="20" x14ac:dyDescent="0.35">
      <c r="A8" s="188" t="s">
        <v>15</v>
      </c>
      <c r="B8" s="188"/>
      <c r="C8" s="188"/>
      <c r="D8" s="188"/>
      <c r="E8" s="188"/>
      <c r="F8" s="188"/>
      <c r="G8" s="188"/>
      <c r="H8" s="188"/>
    </row>
    <row r="9" spans="1:8" ht="20" x14ac:dyDescent="0.35">
      <c r="A9" s="189" t="s">
        <v>42</v>
      </c>
      <c r="B9" s="189"/>
      <c r="C9" s="189"/>
      <c r="D9" s="189"/>
      <c r="E9" s="189"/>
      <c r="F9" s="189"/>
      <c r="G9" s="189"/>
      <c r="H9" s="9"/>
    </row>
    <row r="10" spans="1:8" x14ac:dyDescent="0.35">
      <c r="A10" s="10"/>
      <c r="B10" s="10"/>
      <c r="C10" s="11"/>
      <c r="D10" s="11"/>
      <c r="E10" s="11"/>
      <c r="F10" s="11"/>
      <c r="G10" s="11"/>
    </row>
    <row r="11" spans="1:8" ht="15.5" x14ac:dyDescent="0.35">
      <c r="A11" s="16" t="s">
        <v>16</v>
      </c>
      <c r="B11" s="16" t="s">
        <v>17</v>
      </c>
      <c r="C11" s="11"/>
      <c r="D11" s="11"/>
      <c r="E11" s="11"/>
      <c r="F11" s="13"/>
      <c r="G11" s="14"/>
    </row>
    <row r="12" spans="1:8" ht="15.5" x14ac:dyDescent="0.35">
      <c r="A12" s="29" t="s">
        <v>18</v>
      </c>
      <c r="B12" s="41"/>
      <c r="C12" s="11"/>
      <c r="D12" s="11"/>
      <c r="E12" s="11"/>
      <c r="F12" s="13"/>
      <c r="G12" s="14"/>
    </row>
    <row r="13" spans="1:8" ht="15.5" x14ac:dyDescent="0.35">
      <c r="A13" s="29" t="s">
        <v>19</v>
      </c>
      <c r="B13" s="128" t="s">
        <v>87</v>
      </c>
      <c r="C13" s="11"/>
      <c r="D13" s="11"/>
      <c r="E13" s="11"/>
      <c r="F13" s="11"/>
      <c r="G13" s="11"/>
    </row>
    <row r="14" spans="1:8" ht="15.5" x14ac:dyDescent="0.35">
      <c r="A14" s="29" t="s">
        <v>20</v>
      </c>
      <c r="B14" s="29" t="s">
        <v>34</v>
      </c>
      <c r="C14" s="11"/>
      <c r="D14" s="11"/>
      <c r="E14" s="11"/>
      <c r="F14" s="11"/>
      <c r="G14" s="15"/>
    </row>
    <row r="15" spans="1:8" ht="15.5" x14ac:dyDescent="0.35">
      <c r="A15" s="16" t="s">
        <v>21</v>
      </c>
      <c r="B15" s="16" t="s">
        <v>10</v>
      </c>
      <c r="C15" s="12"/>
      <c r="D15" s="12"/>
      <c r="E15" s="12"/>
      <c r="F15" s="12"/>
      <c r="G15" s="10"/>
    </row>
    <row r="16" spans="1:8" ht="15.5" x14ac:dyDescent="0.35">
      <c r="A16" s="16" t="s">
        <v>22</v>
      </c>
      <c r="B16" s="51">
        <f>SUM(C22:C27)</f>
        <v>1480</v>
      </c>
      <c r="C16" s="12"/>
      <c r="D16" s="12"/>
      <c r="E16" s="12"/>
      <c r="F16" s="12"/>
      <c r="G16" s="10"/>
    </row>
    <row r="17" spans="1:8" ht="15.5" x14ac:dyDescent="0.35">
      <c r="A17" s="16" t="s">
        <v>23</v>
      </c>
      <c r="B17" s="16" t="s">
        <v>35</v>
      </c>
      <c r="C17" s="12"/>
      <c r="D17" s="12"/>
      <c r="E17" s="12"/>
      <c r="F17" s="12"/>
      <c r="G17" s="10"/>
    </row>
    <row r="18" spans="1:8" ht="15.5" x14ac:dyDescent="0.35">
      <c r="A18" s="16" t="s">
        <v>24</v>
      </c>
      <c r="B18" s="108" t="s">
        <v>36</v>
      </c>
      <c r="C18" s="12"/>
      <c r="D18" s="12"/>
      <c r="E18" s="12"/>
      <c r="F18" s="12"/>
      <c r="G18" s="10"/>
    </row>
    <row r="19" spans="1:8" ht="15.5" x14ac:dyDescent="0.35">
      <c r="A19" s="16"/>
      <c r="B19" s="17"/>
      <c r="C19" s="18"/>
      <c r="D19" s="18"/>
      <c r="E19" s="18"/>
      <c r="F19" s="18"/>
      <c r="G19" s="18"/>
      <c r="H19" s="18"/>
    </row>
    <row r="20" spans="1:8" ht="16.5" x14ac:dyDescent="0.35">
      <c r="A20" s="190" t="s">
        <v>25</v>
      </c>
      <c r="B20" s="192" t="s">
        <v>1</v>
      </c>
      <c r="C20" s="190" t="s">
        <v>5</v>
      </c>
      <c r="D20" s="194" t="s">
        <v>26</v>
      </c>
      <c r="E20" s="195"/>
      <c r="F20" s="195"/>
      <c r="G20" s="196"/>
      <c r="H20" s="197" t="s">
        <v>2</v>
      </c>
    </row>
    <row r="21" spans="1:8" ht="33" x14ac:dyDescent="0.35">
      <c r="A21" s="191"/>
      <c r="B21" s="193"/>
      <c r="C21" s="191"/>
      <c r="D21" s="127" t="s">
        <v>27</v>
      </c>
      <c r="E21" s="127" t="s">
        <v>28</v>
      </c>
      <c r="F21" s="127" t="s">
        <v>8</v>
      </c>
      <c r="G21" s="127" t="s">
        <v>9</v>
      </c>
      <c r="H21" s="197"/>
    </row>
    <row r="22" spans="1:8" ht="47.25" customHeight="1" x14ac:dyDescent="0.35">
      <c r="A22" s="44" t="s">
        <v>37</v>
      </c>
      <c r="B22" s="44" t="s">
        <v>40</v>
      </c>
      <c r="C22" s="44"/>
      <c r="D22" s="109"/>
      <c r="E22" s="46">
        <v>0.1875</v>
      </c>
      <c r="F22" s="47">
        <v>4.1666666666666664E-2</v>
      </c>
      <c r="G22" s="48">
        <f>E22+F22</f>
        <v>0.22916666666666666</v>
      </c>
      <c r="H22" s="59" t="s">
        <v>49</v>
      </c>
    </row>
    <row r="23" spans="1:8" ht="47.25" customHeight="1" x14ac:dyDescent="0.35">
      <c r="A23" s="57" t="s">
        <v>46</v>
      </c>
      <c r="B23" s="57" t="s">
        <v>47</v>
      </c>
      <c r="C23" s="45">
        <v>610</v>
      </c>
      <c r="D23" s="110">
        <v>0.5</v>
      </c>
      <c r="E23" s="58">
        <f>D23+G22</f>
        <v>0.72916666666666663</v>
      </c>
      <c r="F23" s="58">
        <v>4.1666666666666664E-2</v>
      </c>
      <c r="G23" s="58">
        <f t="shared" ref="G23:G27" si="0">E23+F23</f>
        <v>0.77083333333333326</v>
      </c>
      <c r="H23" s="59" t="s">
        <v>48</v>
      </c>
    </row>
    <row r="24" spans="1:8" ht="47.25" customHeight="1" x14ac:dyDescent="0.35">
      <c r="A24" s="57" t="s">
        <v>46</v>
      </c>
      <c r="B24" s="57" t="s">
        <v>47</v>
      </c>
      <c r="C24" s="45"/>
      <c r="D24" s="110"/>
      <c r="E24" s="58">
        <f t="shared" ref="E24" si="1">D24+G23</f>
        <v>0.77083333333333326</v>
      </c>
      <c r="F24" s="58">
        <v>4.1666666666666664E-2</v>
      </c>
      <c r="G24" s="58">
        <f t="shared" si="0"/>
        <v>0.81249999999999989</v>
      </c>
      <c r="H24" s="59" t="s">
        <v>49</v>
      </c>
    </row>
    <row r="25" spans="1:8" ht="47.25" customHeight="1" x14ac:dyDescent="0.35">
      <c r="A25" s="57" t="s">
        <v>50</v>
      </c>
      <c r="B25" s="57" t="s">
        <v>51</v>
      </c>
      <c r="C25" s="45">
        <v>130</v>
      </c>
      <c r="D25" s="110">
        <v>0.10416666666666667</v>
      </c>
      <c r="E25" s="58">
        <f>D25+G24</f>
        <v>0.91666666666666652</v>
      </c>
      <c r="F25" s="58">
        <v>8.3333333333333329E-2</v>
      </c>
      <c r="G25" s="58">
        <f t="shared" si="0"/>
        <v>0.99999999999999989</v>
      </c>
      <c r="H25" s="59" t="s">
        <v>48</v>
      </c>
    </row>
    <row r="26" spans="1:8" ht="47.25" customHeight="1" x14ac:dyDescent="0.35">
      <c r="A26" s="57" t="s">
        <v>46</v>
      </c>
      <c r="B26" s="57" t="s">
        <v>47</v>
      </c>
      <c r="C26" s="45">
        <v>130</v>
      </c>
      <c r="D26" s="110">
        <v>0.10416666666666667</v>
      </c>
      <c r="E26" s="58">
        <f>D26+G25</f>
        <v>1.1041666666666665</v>
      </c>
      <c r="F26" s="58">
        <v>8.3333333333333329E-2</v>
      </c>
      <c r="G26" s="58">
        <f t="shared" si="0"/>
        <v>1.1874999999999998</v>
      </c>
      <c r="H26" s="59" t="s">
        <v>52</v>
      </c>
    </row>
    <row r="27" spans="1:8" ht="47.25" customHeight="1" x14ac:dyDescent="0.35">
      <c r="A27" s="44" t="s">
        <v>37</v>
      </c>
      <c r="B27" s="44" t="s">
        <v>41</v>
      </c>
      <c r="C27" s="129">
        <v>610</v>
      </c>
      <c r="D27" s="130">
        <v>0.5</v>
      </c>
      <c r="E27" s="46">
        <f>D27+G26</f>
        <v>1.6874999999999998</v>
      </c>
      <c r="F27" s="49">
        <v>4.1666666666666664E-2</v>
      </c>
      <c r="G27" s="48">
        <f t="shared" si="0"/>
        <v>1.7291666666666665</v>
      </c>
      <c r="H27" s="59" t="s">
        <v>48</v>
      </c>
    </row>
    <row r="28" spans="1:8" ht="15.5" x14ac:dyDescent="0.35">
      <c r="A28" s="19"/>
      <c r="B28" s="20"/>
      <c r="C28" s="20"/>
      <c r="D28" s="21"/>
      <c r="E28" s="21"/>
      <c r="F28" s="21"/>
      <c r="G28" s="20"/>
    </row>
    <row r="29" spans="1:8" ht="15.5" x14ac:dyDescent="0.35">
      <c r="A29" s="22"/>
      <c r="B29" s="20"/>
      <c r="C29" s="20"/>
      <c r="D29" s="21"/>
      <c r="E29" s="21"/>
      <c r="F29" s="21"/>
      <c r="G29" s="20"/>
    </row>
    <row r="30" spans="1:8" ht="15.5" x14ac:dyDescent="0.35">
      <c r="A30" s="16"/>
      <c r="B30" s="16"/>
      <c r="C30" s="16"/>
      <c r="D30" s="16"/>
      <c r="E30" s="16"/>
      <c r="F30" s="16"/>
      <c r="G30" s="16"/>
    </row>
    <row r="31" spans="1:8" ht="15.5" x14ac:dyDescent="0.35">
      <c r="A31" s="50" t="s">
        <v>29</v>
      </c>
      <c r="B31" s="23">
        <f>SUM(D22:D27,F22:F27)</f>
        <v>1.5416666666666667</v>
      </c>
      <c r="C31" s="23"/>
      <c r="D31" s="25"/>
      <c r="F31" s="16"/>
      <c r="G31" s="16"/>
    </row>
    <row r="32" spans="1:8" ht="15.5" x14ac:dyDescent="0.35">
      <c r="A32" s="50" t="s">
        <v>30</v>
      </c>
      <c r="B32" s="23">
        <f>SUM(D22:D27)</f>
        <v>1.2083333333333333</v>
      </c>
      <c r="C32" s="26"/>
      <c r="D32" s="25"/>
      <c r="F32" s="16"/>
      <c r="G32" s="16"/>
    </row>
    <row r="33" spans="1:7" ht="15.5" x14ac:dyDescent="0.35">
      <c r="A33" s="50" t="s">
        <v>31</v>
      </c>
      <c r="B33" s="23">
        <f>SUM(F22:F25,F26:F27)</f>
        <v>0.33333333333333331</v>
      </c>
      <c r="C33" s="26"/>
      <c r="D33" s="25"/>
      <c r="F33" s="16"/>
      <c r="G33" s="16"/>
    </row>
    <row r="34" spans="1:7" ht="15.5" x14ac:dyDescent="0.35">
      <c r="A34" s="50" t="s">
        <v>32</v>
      </c>
      <c r="B34" s="23"/>
      <c r="C34" s="27"/>
      <c r="D34" s="25"/>
      <c r="F34" s="16"/>
    </row>
    <row r="35" spans="1:7" ht="15.5" x14ac:dyDescent="0.35">
      <c r="A35" s="184"/>
      <c r="B35" s="184"/>
      <c r="C35" s="184"/>
      <c r="D35" s="25"/>
      <c r="F35" s="16"/>
    </row>
    <row r="36" spans="1:7" ht="15.5" x14ac:dyDescent="0.35">
      <c r="A36" s="28"/>
      <c r="B36" s="29"/>
      <c r="C36" s="29"/>
      <c r="D36" s="29"/>
      <c r="E36" s="29"/>
      <c r="F36" s="16"/>
    </row>
  </sheetData>
  <mergeCells count="17">
    <mergeCell ref="A35:C35"/>
    <mergeCell ref="E4:F4"/>
    <mergeCell ref="G4:H4"/>
    <mergeCell ref="A7:H7"/>
    <mergeCell ref="A8:H8"/>
    <mergeCell ref="A9:G9"/>
    <mergeCell ref="A20:A21"/>
    <mergeCell ref="B20:B21"/>
    <mergeCell ref="C20:C21"/>
    <mergeCell ref="D20:G20"/>
    <mergeCell ref="H20:H21"/>
    <mergeCell ref="E1:F1"/>
    <mergeCell ref="G1:H1"/>
    <mergeCell ref="E2:F2"/>
    <mergeCell ref="G2:H2"/>
    <mergeCell ref="E3:F3"/>
    <mergeCell ref="G3:H3"/>
  </mergeCells>
  <printOptions horizontalCentered="1" verticalCentered="1"/>
  <pageMargins left="0" right="0" top="0" bottom="0" header="0" footer="0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1"/>
  <sheetViews>
    <sheetView view="pageBreakPreview" zoomScale="70" zoomScaleNormal="55" zoomScaleSheetLayoutView="70" workbookViewId="0">
      <selection activeCell="B42" sqref="B42"/>
    </sheetView>
  </sheetViews>
  <sheetFormatPr defaultColWidth="9.1796875" defaultRowHeight="15.5" x14ac:dyDescent="0.35"/>
  <cols>
    <col min="1" max="1" width="44.453125" style="146" customWidth="1"/>
    <col min="2" max="2" width="24.54296875" style="146" customWidth="1"/>
    <col min="3" max="3" width="37.7265625" style="146" customWidth="1"/>
    <col min="4" max="4" width="21" style="146" customWidth="1"/>
    <col min="5" max="8" width="14" style="146" customWidth="1"/>
    <col min="9" max="9" width="40.26953125" style="146" customWidth="1"/>
    <col min="10" max="16384" width="9.1796875" style="146"/>
  </cols>
  <sheetData>
    <row r="1" spans="1:9" x14ac:dyDescent="0.35">
      <c r="A1" s="140" t="s">
        <v>4</v>
      </c>
      <c r="B1" s="140"/>
      <c r="C1" s="140" t="s">
        <v>4</v>
      </c>
      <c r="D1" s="140"/>
      <c r="E1" s="140"/>
      <c r="F1" s="202"/>
      <c r="G1" s="202"/>
      <c r="H1" s="145"/>
      <c r="I1" s="145" t="s">
        <v>0</v>
      </c>
    </row>
    <row r="2" spans="1:9" ht="46.5" x14ac:dyDescent="0.35">
      <c r="A2" s="141" t="s">
        <v>92</v>
      </c>
      <c r="B2" s="141"/>
      <c r="C2" s="141" t="s">
        <v>93</v>
      </c>
      <c r="D2" s="141"/>
      <c r="E2" s="141"/>
      <c r="F2" s="177"/>
      <c r="G2" s="177"/>
      <c r="H2" s="141"/>
      <c r="I2" s="141" t="s">
        <v>84</v>
      </c>
    </row>
    <row r="3" spans="1:9" x14ac:dyDescent="0.35">
      <c r="A3" s="147" t="s">
        <v>102</v>
      </c>
      <c r="B3" s="147"/>
      <c r="C3" s="147" t="s">
        <v>103</v>
      </c>
      <c r="D3" s="147"/>
      <c r="E3" s="148"/>
      <c r="F3" s="203"/>
      <c r="G3" s="203"/>
      <c r="H3" s="8"/>
      <c r="I3" s="8" t="s">
        <v>104</v>
      </c>
    </row>
    <row r="4" spans="1:9" x14ac:dyDescent="0.35">
      <c r="A4" s="149" t="str">
        <f>B9</f>
        <v>26.03.2021г.</v>
      </c>
      <c r="B4" s="142"/>
      <c r="C4" s="149" t="str">
        <f>B9</f>
        <v>26.03.2021г.</v>
      </c>
      <c r="D4" s="142"/>
      <c r="E4" s="150"/>
      <c r="F4" s="204"/>
      <c r="G4" s="204"/>
      <c r="H4" s="142"/>
      <c r="I4" s="149" t="str">
        <f>B9</f>
        <v>26.03.2021г.</v>
      </c>
    </row>
    <row r="5" spans="1:9" x14ac:dyDescent="0.35">
      <c r="A5" s="151"/>
      <c r="B5" s="151"/>
      <c r="C5" s="151"/>
      <c r="D5" s="151"/>
      <c r="E5" s="7"/>
      <c r="F5" s="6"/>
      <c r="G5" s="6"/>
      <c r="H5" s="8"/>
    </row>
    <row r="6" spans="1:9" x14ac:dyDescent="0.35">
      <c r="A6" s="151"/>
      <c r="B6" s="151"/>
      <c r="C6" s="151"/>
      <c r="D6" s="151"/>
      <c r="E6" s="7"/>
      <c r="F6" s="6"/>
      <c r="G6" s="6"/>
      <c r="H6" s="8"/>
    </row>
    <row r="7" spans="1:9" x14ac:dyDescent="0.35">
      <c r="A7" s="205" t="s">
        <v>115</v>
      </c>
      <c r="B7" s="205"/>
      <c r="C7" s="205"/>
      <c r="D7" s="205"/>
      <c r="E7" s="205"/>
      <c r="F7" s="205"/>
      <c r="G7" s="205"/>
      <c r="H7" s="205"/>
      <c r="I7" s="205"/>
    </row>
    <row r="8" spans="1:9" x14ac:dyDescent="0.35">
      <c r="A8" s="213" t="s">
        <v>114</v>
      </c>
      <c r="B8" s="213"/>
      <c r="C8" s="213"/>
      <c r="D8" s="213"/>
      <c r="E8" s="213"/>
      <c r="F8" s="213"/>
      <c r="G8" s="213"/>
      <c r="H8" s="213"/>
      <c r="I8" s="213"/>
    </row>
    <row r="9" spans="1:9" x14ac:dyDescent="0.35">
      <c r="A9" s="29" t="s">
        <v>19</v>
      </c>
      <c r="B9" s="138" t="s">
        <v>91</v>
      </c>
      <c r="C9" s="16"/>
      <c r="D9" s="29"/>
      <c r="E9" s="29"/>
      <c r="F9" s="29"/>
      <c r="G9" s="29"/>
      <c r="H9" s="29"/>
    </row>
    <row r="10" spans="1:9" x14ac:dyDescent="0.35">
      <c r="A10" s="16" t="s">
        <v>16</v>
      </c>
      <c r="B10" s="16" t="s">
        <v>117</v>
      </c>
      <c r="C10" s="16"/>
      <c r="D10" s="29"/>
      <c r="E10" s="29"/>
      <c r="F10" s="29"/>
      <c r="G10" s="17"/>
      <c r="H10" s="152"/>
    </row>
    <row r="11" spans="1:9" x14ac:dyDescent="0.35">
      <c r="A11" s="29" t="s">
        <v>18</v>
      </c>
      <c r="B11" s="139" t="s">
        <v>116</v>
      </c>
      <c r="C11" s="41"/>
      <c r="D11" s="29"/>
      <c r="E11" s="29"/>
      <c r="F11" s="29"/>
      <c r="G11" s="17"/>
      <c r="H11" s="152"/>
    </row>
    <row r="12" spans="1:9" x14ac:dyDescent="0.35">
      <c r="A12" s="29" t="s">
        <v>20</v>
      </c>
      <c r="B12" s="29" t="s">
        <v>118</v>
      </c>
      <c r="C12" s="29"/>
      <c r="D12" s="29"/>
      <c r="E12" s="29"/>
      <c r="F12" s="29"/>
      <c r="G12" s="29"/>
      <c r="H12" s="153"/>
    </row>
    <row r="13" spans="1:9" x14ac:dyDescent="0.35">
      <c r="A13" s="16" t="s">
        <v>21</v>
      </c>
      <c r="B13" s="16" t="s">
        <v>10</v>
      </c>
      <c r="C13" s="16"/>
      <c r="D13" s="16"/>
      <c r="E13" s="16"/>
      <c r="F13" s="16"/>
      <c r="G13" s="16"/>
      <c r="H13" s="16"/>
    </row>
    <row r="14" spans="1:9" x14ac:dyDescent="0.35">
      <c r="A14" s="16" t="s">
        <v>22</v>
      </c>
      <c r="B14" s="51">
        <f>SUM(D21:D25)</f>
        <v>1480</v>
      </c>
      <c r="C14" s="51"/>
      <c r="D14" s="16"/>
      <c r="E14" s="16"/>
      <c r="F14" s="16"/>
      <c r="G14" s="16"/>
      <c r="H14" s="16"/>
    </row>
    <row r="15" spans="1:9" x14ac:dyDescent="0.35">
      <c r="A15" s="16" t="s">
        <v>23</v>
      </c>
      <c r="B15" s="16" t="s">
        <v>119</v>
      </c>
      <c r="C15" s="16"/>
      <c r="D15" s="16"/>
      <c r="E15" s="16"/>
      <c r="F15" s="16"/>
      <c r="G15" s="16"/>
      <c r="H15" s="16"/>
    </row>
    <row r="16" spans="1:9" x14ac:dyDescent="0.35">
      <c r="A16" s="16" t="s">
        <v>24</v>
      </c>
      <c r="B16" s="17" t="s">
        <v>36</v>
      </c>
      <c r="C16" s="17"/>
      <c r="D16" s="16"/>
      <c r="E16" s="16"/>
      <c r="F16" s="16"/>
      <c r="G16" s="16"/>
      <c r="H16" s="16"/>
    </row>
    <row r="17" spans="1:9" x14ac:dyDescent="0.35">
      <c r="A17" s="16" t="s">
        <v>97</v>
      </c>
      <c r="B17" s="16" t="s">
        <v>120</v>
      </c>
      <c r="C17" s="17"/>
      <c r="D17" s="18"/>
      <c r="E17" s="18"/>
      <c r="F17" s="18"/>
      <c r="G17" s="18"/>
      <c r="H17" s="18"/>
      <c r="I17" s="18"/>
    </row>
    <row r="18" spans="1:9" ht="16.5" customHeight="1" x14ac:dyDescent="0.35">
      <c r="A18" s="206" t="s">
        <v>6</v>
      </c>
      <c r="B18" s="206" t="s">
        <v>96</v>
      </c>
      <c r="C18" s="208" t="s">
        <v>1</v>
      </c>
      <c r="D18" s="206" t="s">
        <v>5</v>
      </c>
      <c r="E18" s="210" t="s">
        <v>106</v>
      </c>
      <c r="F18" s="211"/>
      <c r="G18" s="211"/>
      <c r="H18" s="212"/>
      <c r="I18" s="208" t="s">
        <v>2</v>
      </c>
    </row>
    <row r="19" spans="1:9" ht="31" x14ac:dyDescent="0.35">
      <c r="A19" s="207"/>
      <c r="B19" s="207"/>
      <c r="C19" s="209"/>
      <c r="D19" s="207"/>
      <c r="E19" s="143" t="s">
        <v>107</v>
      </c>
      <c r="F19" s="143" t="s">
        <v>108</v>
      </c>
      <c r="G19" s="144" t="s">
        <v>109</v>
      </c>
      <c r="H19" s="143" t="s">
        <v>110</v>
      </c>
      <c r="I19" s="209"/>
    </row>
    <row r="20" spans="1:9" ht="31" x14ac:dyDescent="0.35">
      <c r="A20" s="154" t="s">
        <v>37</v>
      </c>
      <c r="B20" s="155">
        <v>603960</v>
      </c>
      <c r="C20" s="155" t="s">
        <v>98</v>
      </c>
      <c r="D20" s="155"/>
      <c r="E20" s="156"/>
      <c r="F20" s="157">
        <v>0.16666666666666666</v>
      </c>
      <c r="G20" s="158">
        <v>6.25E-2</v>
      </c>
      <c r="H20" s="159">
        <f>F20+G20</f>
        <v>0.22916666666666666</v>
      </c>
      <c r="I20" s="55" t="s">
        <v>111</v>
      </c>
    </row>
    <row r="21" spans="1:9" x14ac:dyDescent="0.35">
      <c r="A21" s="160" t="s">
        <v>46</v>
      </c>
      <c r="B21" s="161" t="s">
        <v>94</v>
      </c>
      <c r="C21" s="161" t="s">
        <v>99</v>
      </c>
      <c r="D21" s="53">
        <v>610</v>
      </c>
      <c r="E21" s="162">
        <v>0.5</v>
      </c>
      <c r="F21" s="54">
        <f>E21+H20</f>
        <v>0.72916666666666663</v>
      </c>
      <c r="G21" s="54">
        <v>4.1666666666666664E-2</v>
      </c>
      <c r="H21" s="54">
        <f t="shared" ref="H21:H25" si="0">F21+G21</f>
        <v>0.77083333333333326</v>
      </c>
      <c r="I21" s="55" t="s">
        <v>112</v>
      </c>
    </row>
    <row r="22" spans="1:9" x14ac:dyDescent="0.35">
      <c r="A22" s="160" t="s">
        <v>46</v>
      </c>
      <c r="B22" s="161" t="s">
        <v>94</v>
      </c>
      <c r="C22" s="161" t="s">
        <v>99</v>
      </c>
      <c r="D22" s="53"/>
      <c r="E22" s="162"/>
      <c r="F22" s="54">
        <f t="shared" ref="F22" si="1">E22+H21</f>
        <v>0.77083333333333326</v>
      </c>
      <c r="G22" s="54">
        <v>4.1666666666666664E-2</v>
      </c>
      <c r="H22" s="54">
        <f t="shared" si="0"/>
        <v>0.81249999999999989</v>
      </c>
      <c r="I22" s="55" t="s">
        <v>111</v>
      </c>
    </row>
    <row r="23" spans="1:9" x14ac:dyDescent="0.35">
      <c r="A23" s="160" t="s">
        <v>50</v>
      </c>
      <c r="B23" s="161" t="s">
        <v>95</v>
      </c>
      <c r="C23" s="161" t="s">
        <v>100</v>
      </c>
      <c r="D23" s="53">
        <v>130</v>
      </c>
      <c r="E23" s="162">
        <v>0.10416666666666667</v>
      </c>
      <c r="F23" s="54">
        <f>E23+H22</f>
        <v>0.91666666666666652</v>
      </c>
      <c r="G23" s="54">
        <v>8.3333333333333329E-2</v>
      </c>
      <c r="H23" s="54">
        <f t="shared" si="0"/>
        <v>0.99999999999999989</v>
      </c>
      <c r="I23" s="55" t="s">
        <v>112</v>
      </c>
    </row>
    <row r="24" spans="1:9" x14ac:dyDescent="0.35">
      <c r="A24" s="160" t="s">
        <v>46</v>
      </c>
      <c r="B24" s="161" t="s">
        <v>94</v>
      </c>
      <c r="C24" s="161" t="s">
        <v>99</v>
      </c>
      <c r="D24" s="53">
        <v>130</v>
      </c>
      <c r="E24" s="162">
        <v>0.10416666666666667</v>
      </c>
      <c r="F24" s="54">
        <f>E24+H23</f>
        <v>1.1041666666666665</v>
      </c>
      <c r="G24" s="54">
        <v>8.3333333333333329E-2</v>
      </c>
      <c r="H24" s="54">
        <f t="shared" si="0"/>
        <v>1.1874999999999998</v>
      </c>
      <c r="I24" s="55" t="s">
        <v>113</v>
      </c>
    </row>
    <row r="25" spans="1:9" ht="30" customHeight="1" x14ac:dyDescent="0.35">
      <c r="A25" s="154" t="s">
        <v>37</v>
      </c>
      <c r="B25" s="155">
        <v>603960</v>
      </c>
      <c r="C25" s="155" t="s">
        <v>98</v>
      </c>
      <c r="D25" s="163">
        <v>610</v>
      </c>
      <c r="E25" s="164">
        <v>0.5</v>
      </c>
      <c r="F25" s="165">
        <f>E25+H24</f>
        <v>1.6874999999999998</v>
      </c>
      <c r="G25" s="166">
        <v>4.1666666666666664E-2</v>
      </c>
      <c r="H25" s="159">
        <f t="shared" si="0"/>
        <v>1.7291666666666665</v>
      </c>
      <c r="I25" s="55" t="s">
        <v>112</v>
      </c>
    </row>
    <row r="26" spans="1:9" x14ac:dyDescent="0.35">
      <c r="A26" s="16"/>
      <c r="B26" s="16"/>
      <c r="C26" s="16"/>
      <c r="D26" s="16"/>
      <c r="E26" s="16"/>
      <c r="F26" s="16"/>
      <c r="G26" s="16"/>
      <c r="H26" s="16"/>
    </row>
    <row r="27" spans="1:9" x14ac:dyDescent="0.35">
      <c r="A27" s="50" t="s">
        <v>29</v>
      </c>
      <c r="B27" s="23">
        <f>SUM(E21:E25,G20:G25)</f>
        <v>1.5625</v>
      </c>
      <c r="C27" s="23" t="s">
        <v>101</v>
      </c>
      <c r="D27" s="23"/>
      <c r="E27" s="25"/>
      <c r="G27" s="16"/>
      <c r="H27" s="16"/>
    </row>
    <row r="28" spans="1:9" x14ac:dyDescent="0.35">
      <c r="A28" s="50" t="s">
        <v>30</v>
      </c>
      <c r="B28" s="23">
        <f>SUM(E21:E25)</f>
        <v>1.2083333333333333</v>
      </c>
      <c r="C28" s="23" t="s">
        <v>101</v>
      </c>
      <c r="D28" s="26"/>
      <c r="E28" s="25"/>
      <c r="G28" s="16"/>
      <c r="H28" s="16"/>
    </row>
    <row r="29" spans="1:9" x14ac:dyDescent="0.35">
      <c r="A29" s="50" t="s">
        <v>31</v>
      </c>
      <c r="B29" s="23">
        <f>SUM(G20:G25)</f>
        <v>0.35416666666666663</v>
      </c>
      <c r="C29" s="23" t="s">
        <v>101</v>
      </c>
      <c r="D29" s="26"/>
      <c r="E29" s="25"/>
      <c r="G29" s="16"/>
      <c r="H29" s="16"/>
    </row>
    <row r="30" spans="1:9" x14ac:dyDescent="0.35">
      <c r="A30" s="184"/>
      <c r="B30" s="184"/>
      <c r="C30" s="184"/>
      <c r="D30" s="184"/>
      <c r="E30" s="25"/>
      <c r="G30" s="16"/>
    </row>
    <row r="31" spans="1:9" x14ac:dyDescent="0.35">
      <c r="A31" s="28" t="s">
        <v>105</v>
      </c>
      <c r="B31" s="28"/>
      <c r="C31" s="29"/>
      <c r="D31" s="29"/>
      <c r="E31" s="29"/>
      <c r="F31" s="29"/>
      <c r="G31" s="16"/>
    </row>
  </sheetData>
  <mergeCells count="13">
    <mergeCell ref="F1:G1"/>
    <mergeCell ref="F2:G2"/>
    <mergeCell ref="F3:G3"/>
    <mergeCell ref="A30:D30"/>
    <mergeCell ref="F4:G4"/>
    <mergeCell ref="A7:I7"/>
    <mergeCell ref="A18:A19"/>
    <mergeCell ref="C18:C19"/>
    <mergeCell ref="D18:D19"/>
    <mergeCell ref="E18:H18"/>
    <mergeCell ref="I18:I19"/>
    <mergeCell ref="B18:B19"/>
    <mergeCell ref="A8:I8"/>
  </mergeCells>
  <printOptions horizontalCentered="1" verticalCentered="1"/>
  <pageMargins left="0" right="0" top="0" bottom="0" header="0" footer="0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1"/>
  <sheetViews>
    <sheetView tabSelected="1" view="pageBreakPreview" zoomScale="70" zoomScaleNormal="55" zoomScaleSheetLayoutView="70" workbookViewId="0">
      <selection activeCell="F15" sqref="F15"/>
    </sheetView>
  </sheetViews>
  <sheetFormatPr defaultColWidth="9.1796875" defaultRowHeight="15.5" x14ac:dyDescent="0.35"/>
  <cols>
    <col min="1" max="1" width="44.453125" style="146" customWidth="1"/>
    <col min="2" max="2" width="24.54296875" style="146" customWidth="1"/>
    <col min="3" max="3" width="37.7265625" style="146" customWidth="1"/>
    <col min="4" max="4" width="21" style="146" customWidth="1"/>
    <col min="5" max="8" width="14" style="146" customWidth="1"/>
    <col min="9" max="9" width="40.26953125" style="146" customWidth="1"/>
    <col min="10" max="16384" width="9.1796875" style="146"/>
  </cols>
  <sheetData>
    <row r="1" spans="1:9" x14ac:dyDescent="0.35">
      <c r="A1" s="167"/>
      <c r="B1" s="167"/>
      <c r="C1" s="167"/>
      <c r="D1" s="167"/>
      <c r="E1" s="167"/>
      <c r="F1" s="202"/>
      <c r="G1" s="202"/>
      <c r="H1" s="170"/>
      <c r="I1" s="170"/>
    </row>
    <row r="2" spans="1:9" x14ac:dyDescent="0.35">
      <c r="A2" s="172"/>
      <c r="B2" s="168"/>
      <c r="C2" s="168"/>
      <c r="D2" s="168"/>
      <c r="E2" s="168"/>
      <c r="F2" s="177"/>
      <c r="G2" s="177"/>
      <c r="H2" s="168"/>
      <c r="I2" s="168"/>
    </row>
    <row r="3" spans="1:9" x14ac:dyDescent="0.35">
      <c r="A3" s="173"/>
      <c r="B3" s="147"/>
      <c r="C3" s="147"/>
      <c r="D3" s="147"/>
      <c r="E3" s="148"/>
      <c r="F3" s="203"/>
      <c r="G3" s="203"/>
      <c r="H3" s="8"/>
      <c r="I3" s="8"/>
    </row>
    <row r="4" spans="1:9" x14ac:dyDescent="0.35">
      <c r="A4" s="149"/>
      <c r="B4" s="169"/>
      <c r="C4" s="149"/>
      <c r="D4" s="169"/>
      <c r="E4" s="150"/>
      <c r="F4" s="204"/>
      <c r="G4" s="204"/>
      <c r="H4" s="169"/>
      <c r="I4" s="149"/>
    </row>
    <row r="5" spans="1:9" x14ac:dyDescent="0.35">
      <c r="A5" s="151"/>
      <c r="B5" s="151"/>
      <c r="C5" s="151"/>
      <c r="D5" s="151"/>
      <c r="E5" s="7"/>
      <c r="F5" s="6"/>
      <c r="G5" s="6"/>
      <c r="H5" s="8"/>
    </row>
    <row r="6" spans="1:9" x14ac:dyDescent="0.35">
      <c r="A6" s="151"/>
      <c r="B6" s="151"/>
      <c r="C6" s="151"/>
      <c r="D6" s="151"/>
      <c r="E6" s="7"/>
      <c r="F6" s="6"/>
      <c r="G6" s="6"/>
      <c r="H6" s="8"/>
    </row>
    <row r="7" spans="1:9" x14ac:dyDescent="0.35">
      <c r="A7" s="205" t="s">
        <v>115</v>
      </c>
      <c r="B7" s="205"/>
      <c r="C7" s="205"/>
      <c r="D7" s="205"/>
      <c r="E7" s="205"/>
      <c r="F7" s="205"/>
      <c r="G7" s="205"/>
      <c r="H7" s="205"/>
      <c r="I7" s="205"/>
    </row>
    <row r="8" spans="1:9" x14ac:dyDescent="0.35">
      <c r="A8" s="213" t="s">
        <v>114</v>
      </c>
      <c r="B8" s="213"/>
      <c r="C8" s="213"/>
      <c r="D8" s="213"/>
      <c r="E8" s="213"/>
      <c r="F8" s="213"/>
      <c r="G8" s="213"/>
      <c r="H8" s="213"/>
      <c r="I8" s="213"/>
    </row>
    <row r="9" spans="1:9" x14ac:dyDescent="0.35">
      <c r="A9" s="29" t="s">
        <v>19</v>
      </c>
      <c r="B9" s="138"/>
      <c r="C9" s="16"/>
      <c r="D9" s="29"/>
      <c r="E9" s="29"/>
      <c r="F9" s="29"/>
      <c r="G9" s="29"/>
      <c r="H9" s="29"/>
    </row>
    <row r="10" spans="1:9" x14ac:dyDescent="0.35">
      <c r="A10" s="16" t="s">
        <v>16</v>
      </c>
      <c r="B10" s="16" t="s">
        <v>117</v>
      </c>
      <c r="C10" s="16"/>
      <c r="D10" s="29"/>
      <c r="E10" s="29"/>
      <c r="F10" s="29"/>
      <c r="G10" s="17"/>
      <c r="H10" s="152"/>
    </row>
    <row r="11" spans="1:9" x14ac:dyDescent="0.35">
      <c r="A11" s="29" t="s">
        <v>18</v>
      </c>
      <c r="B11" s="171"/>
      <c r="C11" s="41"/>
      <c r="D11" s="29"/>
      <c r="E11" s="29"/>
      <c r="F11" s="29"/>
      <c r="G11" s="17"/>
      <c r="H11" s="152"/>
    </row>
    <row r="12" spans="1:9" x14ac:dyDescent="0.35">
      <c r="A12" s="29" t="s">
        <v>20</v>
      </c>
      <c r="B12" s="29" t="s">
        <v>118</v>
      </c>
      <c r="C12" s="29"/>
      <c r="D12" s="29"/>
      <c r="E12" s="29"/>
      <c r="F12" s="29"/>
      <c r="G12" s="29"/>
      <c r="H12" s="153"/>
    </row>
    <row r="13" spans="1:9" x14ac:dyDescent="0.35">
      <c r="A13" s="16" t="s">
        <v>21</v>
      </c>
      <c r="B13" s="16" t="s">
        <v>10</v>
      </c>
      <c r="C13" s="16"/>
      <c r="D13" s="16"/>
      <c r="E13" s="16"/>
      <c r="F13" s="16"/>
      <c r="G13" s="16"/>
      <c r="H13" s="16"/>
    </row>
    <row r="14" spans="1:9" x14ac:dyDescent="0.35">
      <c r="A14" s="16" t="s">
        <v>22</v>
      </c>
      <c r="B14" s="51">
        <f>SUM(D21:D25)</f>
        <v>1480</v>
      </c>
      <c r="C14" s="51"/>
      <c r="D14" s="16"/>
      <c r="E14" s="16"/>
      <c r="F14" s="16"/>
      <c r="G14" s="16"/>
      <c r="H14" s="16"/>
    </row>
    <row r="15" spans="1:9" x14ac:dyDescent="0.35">
      <c r="A15" s="16" t="s">
        <v>23</v>
      </c>
      <c r="B15" s="16" t="s">
        <v>119</v>
      </c>
      <c r="C15" s="16"/>
      <c r="D15" s="16"/>
      <c r="E15" s="16"/>
      <c r="F15" s="16"/>
      <c r="G15" s="16"/>
      <c r="H15" s="16"/>
    </row>
    <row r="16" spans="1:9" x14ac:dyDescent="0.35">
      <c r="A16" s="16" t="s">
        <v>24</v>
      </c>
      <c r="B16" s="17" t="s">
        <v>36</v>
      </c>
      <c r="C16" s="17"/>
      <c r="D16" s="16"/>
      <c r="E16" s="16"/>
      <c r="F16" s="16"/>
      <c r="G16" s="16"/>
      <c r="H16" s="16"/>
    </row>
    <row r="17" spans="1:9" x14ac:dyDescent="0.35">
      <c r="A17" s="16" t="s">
        <v>97</v>
      </c>
      <c r="B17" s="16" t="s">
        <v>120</v>
      </c>
      <c r="C17" s="17"/>
      <c r="D17" s="18"/>
      <c r="E17" s="18"/>
      <c r="F17" s="18"/>
      <c r="G17" s="18"/>
      <c r="H17" s="18"/>
      <c r="I17" s="18"/>
    </row>
    <row r="18" spans="1:9" ht="16.5" customHeight="1" x14ac:dyDescent="0.35">
      <c r="A18" s="206" t="s">
        <v>6</v>
      </c>
      <c r="B18" s="206" t="s">
        <v>96</v>
      </c>
      <c r="C18" s="208" t="s">
        <v>1</v>
      </c>
      <c r="D18" s="206" t="s">
        <v>5</v>
      </c>
      <c r="E18" s="210" t="s">
        <v>106</v>
      </c>
      <c r="F18" s="211"/>
      <c r="G18" s="211"/>
      <c r="H18" s="212"/>
      <c r="I18" s="208" t="s">
        <v>2</v>
      </c>
    </row>
    <row r="19" spans="1:9" ht="31" x14ac:dyDescent="0.35">
      <c r="A19" s="207"/>
      <c r="B19" s="207"/>
      <c r="C19" s="209"/>
      <c r="D19" s="207"/>
      <c r="E19" s="143" t="s">
        <v>107</v>
      </c>
      <c r="F19" s="143" t="s">
        <v>108</v>
      </c>
      <c r="G19" s="144" t="s">
        <v>109</v>
      </c>
      <c r="H19" s="143" t="s">
        <v>110</v>
      </c>
      <c r="I19" s="209"/>
    </row>
    <row r="20" spans="1:9" ht="31" x14ac:dyDescent="0.35">
      <c r="A20" s="154" t="s">
        <v>37</v>
      </c>
      <c r="B20" s="155">
        <v>603960</v>
      </c>
      <c r="C20" s="155" t="s">
        <v>98</v>
      </c>
      <c r="D20" s="155"/>
      <c r="E20" s="156"/>
      <c r="F20" s="157">
        <v>0.16666666666666666</v>
      </c>
      <c r="G20" s="158">
        <v>6.25E-2</v>
      </c>
      <c r="H20" s="159">
        <f>F20+G20</f>
        <v>0.22916666666666666</v>
      </c>
      <c r="I20" s="55" t="s">
        <v>111</v>
      </c>
    </row>
    <row r="21" spans="1:9" x14ac:dyDescent="0.35">
      <c r="A21" s="160" t="s">
        <v>46</v>
      </c>
      <c r="B21" s="161" t="s">
        <v>94</v>
      </c>
      <c r="C21" s="161" t="s">
        <v>99</v>
      </c>
      <c r="D21" s="53">
        <v>610</v>
      </c>
      <c r="E21" s="162">
        <v>0.5</v>
      </c>
      <c r="F21" s="54">
        <f>E21+H20</f>
        <v>0.72916666666666663</v>
      </c>
      <c r="G21" s="54">
        <v>4.1666666666666664E-2</v>
      </c>
      <c r="H21" s="54">
        <f t="shared" ref="H21:H25" si="0">F21+G21</f>
        <v>0.77083333333333326</v>
      </c>
      <c r="I21" s="55" t="s">
        <v>112</v>
      </c>
    </row>
    <row r="22" spans="1:9" x14ac:dyDescent="0.35">
      <c r="A22" s="160" t="s">
        <v>46</v>
      </c>
      <c r="B22" s="161" t="s">
        <v>94</v>
      </c>
      <c r="C22" s="161" t="s">
        <v>99</v>
      </c>
      <c r="D22" s="53"/>
      <c r="E22" s="162"/>
      <c r="F22" s="54">
        <f t="shared" ref="F22" si="1">E22+H21</f>
        <v>0.77083333333333326</v>
      </c>
      <c r="G22" s="54">
        <v>4.1666666666666664E-2</v>
      </c>
      <c r="H22" s="54">
        <f t="shared" si="0"/>
        <v>0.81249999999999989</v>
      </c>
      <c r="I22" s="55" t="s">
        <v>111</v>
      </c>
    </row>
    <row r="23" spans="1:9" x14ac:dyDescent="0.35">
      <c r="A23" s="160" t="s">
        <v>50</v>
      </c>
      <c r="B23" s="161" t="s">
        <v>95</v>
      </c>
      <c r="C23" s="161" t="s">
        <v>100</v>
      </c>
      <c r="D23" s="53">
        <v>130</v>
      </c>
      <c r="E23" s="162">
        <v>0.10416666666666667</v>
      </c>
      <c r="F23" s="54">
        <f>E23+H22</f>
        <v>0.91666666666666652</v>
      </c>
      <c r="G23" s="54">
        <v>8.3333333333333329E-2</v>
      </c>
      <c r="H23" s="54">
        <f t="shared" si="0"/>
        <v>0.99999999999999989</v>
      </c>
      <c r="I23" s="55" t="s">
        <v>112</v>
      </c>
    </row>
    <row r="24" spans="1:9" x14ac:dyDescent="0.35">
      <c r="A24" s="160" t="s">
        <v>46</v>
      </c>
      <c r="B24" s="161" t="s">
        <v>94</v>
      </c>
      <c r="C24" s="161" t="s">
        <v>99</v>
      </c>
      <c r="D24" s="53">
        <v>130</v>
      </c>
      <c r="E24" s="162">
        <v>0.10416666666666667</v>
      </c>
      <c r="F24" s="54">
        <f>E24+H23</f>
        <v>1.1041666666666665</v>
      </c>
      <c r="G24" s="54">
        <v>8.3333333333333329E-2</v>
      </c>
      <c r="H24" s="54">
        <f t="shared" si="0"/>
        <v>1.1874999999999998</v>
      </c>
      <c r="I24" s="55" t="s">
        <v>113</v>
      </c>
    </row>
    <row r="25" spans="1:9" ht="30" customHeight="1" x14ac:dyDescent="0.35">
      <c r="A25" s="154" t="s">
        <v>37</v>
      </c>
      <c r="B25" s="155">
        <v>603960</v>
      </c>
      <c r="C25" s="155" t="s">
        <v>98</v>
      </c>
      <c r="D25" s="163">
        <v>610</v>
      </c>
      <c r="E25" s="164">
        <v>0.5</v>
      </c>
      <c r="F25" s="165">
        <f>E25+H24</f>
        <v>1.6874999999999998</v>
      </c>
      <c r="G25" s="166">
        <v>4.1666666666666664E-2</v>
      </c>
      <c r="H25" s="159">
        <f t="shared" si="0"/>
        <v>1.7291666666666665</v>
      </c>
      <c r="I25" s="55" t="s">
        <v>112</v>
      </c>
    </row>
    <row r="26" spans="1:9" x14ac:dyDescent="0.35">
      <c r="A26" s="16"/>
      <c r="B26" s="16"/>
      <c r="C26" s="16"/>
      <c r="D26" s="16"/>
      <c r="E26" s="16"/>
      <c r="F26" s="16"/>
      <c r="G26" s="16"/>
      <c r="H26" s="16"/>
    </row>
    <row r="27" spans="1:9" x14ac:dyDescent="0.35">
      <c r="A27" s="50" t="s">
        <v>29</v>
      </c>
      <c r="B27" s="23">
        <f>SUM(E21:E25,G20:G25)</f>
        <v>1.5625</v>
      </c>
      <c r="C27" s="23" t="s">
        <v>101</v>
      </c>
      <c r="D27" s="23"/>
      <c r="E27" s="25"/>
      <c r="G27" s="16"/>
      <c r="H27" s="16"/>
    </row>
    <row r="28" spans="1:9" x14ac:dyDescent="0.35">
      <c r="A28" s="50" t="s">
        <v>30</v>
      </c>
      <c r="B28" s="23">
        <f>SUM(E21:E25)</f>
        <v>1.2083333333333333</v>
      </c>
      <c r="C28" s="23" t="s">
        <v>101</v>
      </c>
      <c r="D28" s="26"/>
      <c r="E28" s="25"/>
      <c r="G28" s="16"/>
      <c r="H28" s="16"/>
    </row>
    <row r="29" spans="1:9" x14ac:dyDescent="0.35">
      <c r="A29" s="50" t="s">
        <v>31</v>
      </c>
      <c r="B29" s="23">
        <f>SUM(G20:G25)</f>
        <v>0.35416666666666663</v>
      </c>
      <c r="C29" s="23" t="s">
        <v>101</v>
      </c>
      <c r="D29" s="26"/>
      <c r="E29" s="25"/>
      <c r="G29" s="16"/>
      <c r="H29" s="16"/>
    </row>
    <row r="30" spans="1:9" x14ac:dyDescent="0.35">
      <c r="A30" s="184"/>
      <c r="B30" s="184"/>
      <c r="C30" s="184"/>
      <c r="D30" s="184"/>
      <c r="E30" s="25"/>
      <c r="G30" s="16"/>
    </row>
    <row r="31" spans="1:9" x14ac:dyDescent="0.35">
      <c r="A31" s="28"/>
      <c r="B31" s="28"/>
      <c r="C31" s="29"/>
      <c r="D31" s="29"/>
      <c r="E31" s="29"/>
      <c r="F31" s="29"/>
      <c r="G31" s="16"/>
    </row>
  </sheetData>
  <mergeCells count="13">
    <mergeCell ref="A30:D30"/>
    <mergeCell ref="A18:A19"/>
    <mergeCell ref="B18:B19"/>
    <mergeCell ref="C18:C19"/>
    <mergeCell ref="D18:D19"/>
    <mergeCell ref="E18:H18"/>
    <mergeCell ref="I18:I19"/>
    <mergeCell ref="F1:G1"/>
    <mergeCell ref="F2:G2"/>
    <mergeCell ref="F3:G3"/>
    <mergeCell ref="F4:G4"/>
    <mergeCell ref="A7:I7"/>
    <mergeCell ref="A8:I8"/>
  </mergeCells>
  <printOptions horizontalCentered="1" verticalCentered="1"/>
  <pageMargins left="0" right="0" top="0" bottom="0" header="0" footer="0"/>
  <pageSetup paperSize="9" scale="64" orientation="landscape" r:id="rId1"/>
  <ignoredErrors>
    <ignoredError sqref="B21: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ДЕЙСТ</vt:lpstr>
      <vt:lpstr>ПРОЕКТ</vt:lpstr>
      <vt:lpstr>км</vt:lpstr>
      <vt:lpstr>ПРОЕКТ ДП</vt:lpstr>
      <vt:lpstr>ПРОЕКТ Волга-1</vt:lpstr>
      <vt:lpstr>Проект Юг</vt:lpstr>
      <vt:lpstr>В-1</vt:lpstr>
      <vt:lpstr>26.03.2021</vt:lpstr>
      <vt:lpstr>20.05.2025</vt:lpstr>
      <vt:lpstr>с 26.03.2021 (2)</vt:lpstr>
      <vt:lpstr>'20.05.2025'!Область_печати</vt:lpstr>
      <vt:lpstr>'26.03.2021'!Область_печати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2025-12-10T07:34:57Z</dcterms:modified>
</cp:coreProperties>
</file>